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bookViews>
    <workbookView xWindow="0" yWindow="0" windowWidth="20490" windowHeight="7605" tabRatio="897" activeTab="11"/>
  </bookViews>
  <sheets>
    <sheet name="Transactions" sheetId="4" r:id="rId1"/>
    <sheet name="Add Info" sheetId="13" r:id="rId2"/>
    <sheet name="Analyze" sheetId="5" r:id="rId3"/>
    <sheet name="Journalize" sheetId="1" r:id="rId4"/>
    <sheet name="Post GL students" sheetId="2" r:id="rId5"/>
    <sheet name="Summarize in TB" sheetId="3" r:id="rId6"/>
    <sheet name="Worksheet" sheetId="12" r:id="rId7"/>
    <sheet name="Adjust" sheetId="6" r:id="rId8"/>
    <sheet name="Adj TB" sheetId="7" r:id="rId9"/>
    <sheet name="Report" sheetId="8" r:id="rId10"/>
    <sheet name="Close" sheetId="9" r:id="rId11"/>
    <sheet name="Post Clse TB" sheetId="10" r:id="rId12"/>
  </sheets>
  <definedNames>
    <definedName name="_edn1" localSheetId="0">Transactions!#REF!</definedName>
    <definedName name="_edn10" localSheetId="0">Transactions!#REF!</definedName>
    <definedName name="_edn11" localSheetId="0">Transactions!#REF!</definedName>
    <definedName name="_edn12" localSheetId="0">Transactions!#REF!</definedName>
    <definedName name="_edn13" localSheetId="0">Transactions!#REF!</definedName>
    <definedName name="_edn14" localSheetId="0">Transactions!#REF!</definedName>
    <definedName name="_edn15" localSheetId="0">Transactions!#REF!</definedName>
    <definedName name="_edn2" localSheetId="0">Transactions!#REF!</definedName>
    <definedName name="_edn3" localSheetId="0">Transactions!#REF!</definedName>
    <definedName name="_edn4" localSheetId="0">Transactions!#REF!</definedName>
    <definedName name="_edn5" localSheetId="0">Transactions!#REF!</definedName>
    <definedName name="_edn6" localSheetId="0">Transactions!#REF!</definedName>
    <definedName name="_edn7" localSheetId="0">Transactions!#REF!</definedName>
    <definedName name="_edn8" localSheetId="0">Transactions!#REF!</definedName>
    <definedName name="_edn9" localSheetId="0">Transactions!#REF!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2" i="8" l="1"/>
  <c r="E30" i="8"/>
  <c r="C30" i="12"/>
  <c r="D30" i="12"/>
  <c r="E30" i="12"/>
  <c r="F30" i="12"/>
  <c r="G30" i="12"/>
  <c r="H30" i="12"/>
  <c r="I30" i="12"/>
  <c r="J30" i="12"/>
  <c r="J31" i="12" s="1"/>
  <c r="K30" i="12"/>
  <c r="L30" i="12"/>
  <c r="B30" i="12"/>
  <c r="C21" i="10"/>
  <c r="B21" i="10"/>
  <c r="D20" i="9"/>
  <c r="C20" i="9"/>
  <c r="C65" i="8"/>
  <c r="D69" i="8" s="1"/>
  <c r="E73" i="8" s="1"/>
  <c r="C57" i="8"/>
  <c r="C49" i="8"/>
  <c r="E57" i="8" s="1"/>
  <c r="E33" i="8"/>
  <c r="D23" i="8"/>
  <c r="D9" i="8"/>
  <c r="C6" i="7"/>
  <c r="C7" i="7"/>
  <c r="C11" i="7"/>
  <c r="C18" i="7"/>
  <c r="C22" i="7"/>
  <c r="C23" i="7"/>
  <c r="B8" i="7"/>
  <c r="B9" i="7"/>
  <c r="B10" i="7"/>
  <c r="B12" i="7"/>
  <c r="B13" i="7"/>
  <c r="B14" i="7"/>
  <c r="B15" i="7"/>
  <c r="B16" i="7"/>
  <c r="B17" i="7"/>
  <c r="B19" i="7"/>
  <c r="B20" i="7"/>
  <c r="B21" i="7"/>
  <c r="B24" i="7"/>
  <c r="B25" i="7"/>
  <c r="B26" i="7"/>
  <c r="B5" i="7"/>
  <c r="A23" i="7"/>
  <c r="A24" i="7"/>
  <c r="A25" i="7"/>
  <c r="A26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5" i="7"/>
  <c r="E12" i="6"/>
  <c r="D12" i="6"/>
  <c r="L12" i="12"/>
  <c r="L19" i="12"/>
  <c r="L23" i="12"/>
  <c r="L24" i="12"/>
  <c r="K10" i="12"/>
  <c r="K14" i="12"/>
  <c r="K15" i="12"/>
  <c r="K18" i="12"/>
  <c r="K25" i="12"/>
  <c r="K26" i="12"/>
  <c r="K27" i="12"/>
  <c r="I11" i="12"/>
  <c r="I13" i="12"/>
  <c r="I16" i="12"/>
  <c r="I17" i="12"/>
  <c r="I20" i="12"/>
  <c r="I21" i="12"/>
  <c r="I22" i="12"/>
  <c r="I9" i="12"/>
  <c r="L8" i="12"/>
  <c r="J7" i="12"/>
  <c r="K6" i="12"/>
  <c r="H7" i="12"/>
  <c r="H8" i="12"/>
  <c r="H12" i="12"/>
  <c r="H19" i="12"/>
  <c r="H23" i="12"/>
  <c r="H24" i="12"/>
  <c r="G10" i="12"/>
  <c r="G11" i="12"/>
  <c r="G13" i="12"/>
  <c r="G14" i="12"/>
  <c r="G15" i="12"/>
  <c r="G16" i="12"/>
  <c r="G17" i="12"/>
  <c r="G18" i="12"/>
  <c r="G20" i="12"/>
  <c r="G21" i="12"/>
  <c r="G22" i="12"/>
  <c r="G25" i="12"/>
  <c r="G26" i="12"/>
  <c r="G27" i="12"/>
  <c r="G9" i="12"/>
  <c r="G6" i="12"/>
  <c r="C25" i="3"/>
  <c r="B25" i="3"/>
  <c r="E151" i="2"/>
  <c r="E145" i="2"/>
  <c r="E139" i="2"/>
  <c r="E132" i="2"/>
  <c r="E133" i="2" s="1"/>
  <c r="E125" i="2"/>
  <c r="E126" i="2" s="1"/>
  <c r="E118" i="2"/>
  <c r="E119" i="2"/>
  <c r="E112" i="2"/>
  <c r="E105" i="2"/>
  <c r="E97" i="2"/>
  <c r="E91" i="2"/>
  <c r="E92" i="2" s="1"/>
  <c r="E85" i="2"/>
  <c r="E86" i="2" s="1"/>
  <c r="E79" i="2"/>
  <c r="E80" i="2" s="1"/>
  <c r="E72" i="2"/>
  <c r="E73" i="2" s="1"/>
  <c r="E66" i="2"/>
  <c r="E67" i="2" s="1"/>
  <c r="E59" i="2"/>
  <c r="E54" i="2"/>
  <c r="E53" i="2"/>
  <c r="E46" i="2"/>
  <c r="E38" i="2"/>
  <c r="E29" i="2"/>
  <c r="E30" i="2" s="1"/>
  <c r="E31" i="2" s="1"/>
  <c r="E32" i="2" s="1"/>
  <c r="E33" i="2" s="1"/>
  <c r="E7" i="2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B30" i="7" l="1"/>
  <c r="C30" i="7"/>
  <c r="D24" i="8"/>
  <c r="A61" i="1"/>
  <c r="A45" i="1"/>
  <c r="A45" i="5"/>
  <c r="A43" i="5"/>
  <c r="A41" i="5"/>
  <c r="A39" i="5"/>
  <c r="A36" i="5"/>
  <c r="A34" i="5"/>
  <c r="A32" i="5"/>
  <c r="A30" i="5"/>
  <c r="A28" i="5"/>
  <c r="A26" i="5"/>
  <c r="A23" i="5"/>
  <c r="A20" i="5"/>
  <c r="A18" i="5"/>
  <c r="A16" i="5"/>
  <c r="A14" i="5"/>
  <c r="A12" i="5"/>
  <c r="A9" i="5"/>
  <c r="A7" i="5"/>
  <c r="A5" i="5"/>
  <c r="A4" i="5"/>
  <c r="A2" i="5"/>
  <c r="A78" i="1" l="1"/>
  <c r="A46" i="5"/>
  <c r="A65" i="1" l="1"/>
  <c r="A57" i="1"/>
  <c r="A53" i="1"/>
  <c r="A49" i="1"/>
  <c r="D17" i="4" l="1"/>
  <c r="D16" i="4"/>
  <c r="D15" i="4"/>
  <c r="C32" i="7" l="1"/>
</calcChain>
</file>

<file path=xl/sharedStrings.xml><?xml version="1.0" encoding="utf-8"?>
<sst xmlns="http://schemas.openxmlformats.org/spreadsheetml/2006/main" count="653" uniqueCount="197">
  <si>
    <t>Cash</t>
  </si>
  <si>
    <t>Singh Ski School</t>
  </si>
  <si>
    <t>General Journal</t>
  </si>
  <si>
    <t>August &amp; September 2017</t>
  </si>
  <si>
    <t>Date</t>
  </si>
  <si>
    <t>Particulars</t>
  </si>
  <si>
    <t>Debit</t>
  </si>
  <si>
    <t>Credit</t>
  </si>
  <si>
    <t>General Ledger</t>
  </si>
  <si>
    <t>Balance</t>
  </si>
  <si>
    <t>Computer Equipment</t>
  </si>
  <si>
    <t>Document</t>
  </si>
  <si>
    <t>Type</t>
  </si>
  <si>
    <t>For</t>
  </si>
  <si>
    <t>Amount</t>
  </si>
  <si>
    <t>Cheque</t>
  </si>
  <si>
    <t>Lease</t>
  </si>
  <si>
    <t>Deposit slip</t>
  </si>
  <si>
    <t>Investment</t>
  </si>
  <si>
    <t>Rent</t>
  </si>
  <si>
    <t>per month</t>
  </si>
  <si>
    <t>Sign deposit</t>
  </si>
  <si>
    <t>Sign installation</t>
  </si>
  <si>
    <t>Advertising</t>
  </si>
  <si>
    <t>Software development</t>
  </si>
  <si>
    <t>Sales receipt</t>
  </si>
  <si>
    <t>30 for group lessons</t>
  </si>
  <si>
    <t>6 for group lessons</t>
  </si>
  <si>
    <t>2 for private  lessons</t>
  </si>
  <si>
    <t xml:space="preserve">Sales receipts </t>
  </si>
  <si>
    <t>Coaching</t>
  </si>
  <si>
    <t>Description</t>
  </si>
  <si>
    <t>Economic Transaction?</t>
  </si>
  <si>
    <t>Accounts Affected</t>
  </si>
  <si>
    <t>Increase/Decrease</t>
  </si>
  <si>
    <t>Debit/Credit</t>
  </si>
  <si>
    <t>Office Supplies</t>
  </si>
  <si>
    <t>Sales report</t>
  </si>
  <si>
    <t>Lessons</t>
  </si>
  <si>
    <t>Cash register</t>
  </si>
  <si>
    <t>Bill</t>
  </si>
  <si>
    <t>Utilities</t>
  </si>
  <si>
    <t>Cash receipts</t>
  </si>
  <si>
    <t>Lessons for October</t>
  </si>
  <si>
    <t>Memo</t>
  </si>
  <si>
    <t>Staff hiring</t>
  </si>
  <si>
    <t>Purchase receipt</t>
  </si>
  <si>
    <t>Ski equipment</t>
  </si>
  <si>
    <t>Note payable</t>
  </si>
  <si>
    <t>for equipment in 21</t>
  </si>
  <si>
    <t>Folio</t>
  </si>
  <si>
    <t>Trial Balance</t>
  </si>
  <si>
    <t>As at September 30th, 2017</t>
  </si>
  <si>
    <t>Cash withdrawal</t>
  </si>
  <si>
    <t>Amandan withdraws $2,000 for personal use</t>
  </si>
  <si>
    <t>Document List</t>
  </si>
  <si>
    <t>Adjustments</t>
  </si>
  <si>
    <t>Adjusted Trial Balance</t>
  </si>
  <si>
    <t>Income Statement</t>
  </si>
  <si>
    <t>Balance Sheet</t>
  </si>
  <si>
    <t>On September 30th, a count of the office supplies revealed that there were $150 worth of office supplies on hand.</t>
  </si>
  <si>
    <t>Since October 1st is the beginning of the new fiscal year for Singh Ski School, all necessary adjusting entries need to be completed, on September 30th.</t>
  </si>
  <si>
    <t>Net Income</t>
  </si>
  <si>
    <t>Worksheet</t>
  </si>
  <si>
    <t>For the month ended September 30th, 2017</t>
  </si>
  <si>
    <t>Revenues</t>
  </si>
  <si>
    <t>Expenses</t>
  </si>
  <si>
    <t>September 30th, 2017</t>
  </si>
  <si>
    <t>Assets</t>
  </si>
  <si>
    <t>Total Assets</t>
  </si>
  <si>
    <t>Statement of Changes in Owners Equity</t>
  </si>
  <si>
    <t>Liabilities</t>
  </si>
  <si>
    <t>Owner's Equity</t>
  </si>
  <si>
    <t>Total Liabilities and Owner's Equity</t>
  </si>
  <si>
    <t>Coffee &amp; Postage</t>
  </si>
  <si>
    <t>Cash delivery charges</t>
  </si>
  <si>
    <t xml:space="preserve">Capital </t>
  </si>
  <si>
    <t>No</t>
  </si>
  <si>
    <t>Capital</t>
  </si>
  <si>
    <t>Bank account</t>
  </si>
  <si>
    <t>Increase</t>
  </si>
  <si>
    <t>Amount$</t>
  </si>
  <si>
    <t>Rent lease agreement</t>
  </si>
  <si>
    <t>Yes</t>
  </si>
  <si>
    <t>Rent lease payment</t>
  </si>
  <si>
    <t>Rent Account</t>
  </si>
  <si>
    <t>Decrease</t>
  </si>
  <si>
    <t>Computer equipment</t>
  </si>
  <si>
    <t>Computer Equipment account</t>
  </si>
  <si>
    <t>New Sign intallation</t>
  </si>
  <si>
    <t>yes</t>
  </si>
  <si>
    <t>Sign Expense account</t>
  </si>
  <si>
    <t>Sign expense payable</t>
  </si>
  <si>
    <t>Increased</t>
  </si>
  <si>
    <t>Decreased</t>
  </si>
  <si>
    <t>Newspaper advertisement</t>
  </si>
  <si>
    <t>Advertisement account</t>
  </si>
  <si>
    <t>Software Development</t>
  </si>
  <si>
    <t>Software Account</t>
  </si>
  <si>
    <t>Cash register expense</t>
  </si>
  <si>
    <t>Coffee supplies</t>
  </si>
  <si>
    <t>Postage</t>
  </si>
  <si>
    <t>Coffee expenses</t>
  </si>
  <si>
    <t>Skies equipment</t>
  </si>
  <si>
    <t>Purchase of skie Equipment</t>
  </si>
  <si>
    <t>Skies Equipment</t>
  </si>
  <si>
    <t>Group of 30 ski</t>
  </si>
  <si>
    <t>Sales</t>
  </si>
  <si>
    <t>Group of 4 ski</t>
  </si>
  <si>
    <t>Private clients</t>
  </si>
  <si>
    <t>Coaching fees</t>
  </si>
  <si>
    <t>Office supplies</t>
  </si>
  <si>
    <t>Office expense</t>
  </si>
  <si>
    <t>31 sep 2017</t>
  </si>
  <si>
    <t>Lesson sales</t>
  </si>
  <si>
    <t>Sales private</t>
  </si>
  <si>
    <t>Sales Group</t>
  </si>
  <si>
    <t>Delivery charges</t>
  </si>
  <si>
    <t>Cariage inwards</t>
  </si>
  <si>
    <t>Utilities bill</t>
  </si>
  <si>
    <t>Utility expense</t>
  </si>
  <si>
    <t>Utility payable</t>
  </si>
  <si>
    <t>October Booking</t>
  </si>
  <si>
    <t>Unearned revenue</t>
  </si>
  <si>
    <t>Hire Two part time instructors</t>
  </si>
  <si>
    <t>withdraws Money</t>
  </si>
  <si>
    <t>Drawing account</t>
  </si>
  <si>
    <t>Capital account</t>
  </si>
  <si>
    <t>To record amount introduced in the business account.</t>
  </si>
  <si>
    <t xml:space="preserve">To record amount paid for rent </t>
  </si>
  <si>
    <t>To record computer equipment purchased</t>
  </si>
  <si>
    <t>To record sign expense paid partialy</t>
  </si>
  <si>
    <t xml:space="preserve">To record advertisement expense </t>
  </si>
  <si>
    <t>To record Software asset purchased</t>
  </si>
  <si>
    <t>To record Cash register asset purchase</t>
  </si>
  <si>
    <t>Being record of coffee and postage expense</t>
  </si>
  <si>
    <t>To record partialy paid ski equipment</t>
  </si>
  <si>
    <t>To record sales</t>
  </si>
  <si>
    <t>To record office expenses</t>
  </si>
  <si>
    <t>To record september sales</t>
  </si>
  <si>
    <t>to record delivery expense</t>
  </si>
  <si>
    <t>To record utility bill payable</t>
  </si>
  <si>
    <t xml:space="preserve">to record amount received in advance </t>
  </si>
  <si>
    <t>To record amount withdrawn for personal use.</t>
  </si>
  <si>
    <t>Rent account</t>
  </si>
  <si>
    <t>Sign expense</t>
  </si>
  <si>
    <t>Advertisement expense</t>
  </si>
  <si>
    <t>Soft ware account</t>
  </si>
  <si>
    <t>Coffee and postage</t>
  </si>
  <si>
    <t>Office expenses</t>
  </si>
  <si>
    <t>Carriage inwards</t>
  </si>
  <si>
    <t>Sales in advance</t>
  </si>
  <si>
    <t xml:space="preserve">Drawings </t>
  </si>
  <si>
    <t>Sales account</t>
  </si>
  <si>
    <t>Bank</t>
  </si>
  <si>
    <t>Advertisement</t>
  </si>
  <si>
    <t>Software account</t>
  </si>
  <si>
    <t>Cash Register</t>
  </si>
  <si>
    <t>Cofee Erxpenses</t>
  </si>
  <si>
    <t>Postage Expense</t>
  </si>
  <si>
    <t>Notes Payable</t>
  </si>
  <si>
    <t>Skies Equipmemt</t>
  </si>
  <si>
    <t>Sign Expense Payable</t>
  </si>
  <si>
    <t>Sign Expense</t>
  </si>
  <si>
    <t>Office Expense</t>
  </si>
  <si>
    <t>Carriage Inwards</t>
  </si>
  <si>
    <t>Utilities Expense</t>
  </si>
  <si>
    <t>Utilities Payable</t>
  </si>
  <si>
    <t>Utilities Expense bPayable</t>
  </si>
  <si>
    <t>Unearned Revenue</t>
  </si>
  <si>
    <t>Drawings</t>
  </si>
  <si>
    <t>Item</t>
  </si>
  <si>
    <t>Dr</t>
  </si>
  <si>
    <t>Cr</t>
  </si>
  <si>
    <t>Coffee</t>
  </si>
  <si>
    <t>Office equipment</t>
  </si>
  <si>
    <t>Utilities expense</t>
  </si>
  <si>
    <t>Utilities Expense payable</t>
  </si>
  <si>
    <t>Total</t>
  </si>
  <si>
    <t>Rent in Advance</t>
  </si>
  <si>
    <t>Office Inventory</t>
  </si>
  <si>
    <t>Profit</t>
  </si>
  <si>
    <t>Sakles</t>
  </si>
  <si>
    <t>Add: Net Income</t>
  </si>
  <si>
    <t>Less Drawings</t>
  </si>
  <si>
    <t>Longterm Liabilities</t>
  </si>
  <si>
    <t>Notyes Payable</t>
  </si>
  <si>
    <t>Current Liabilities</t>
  </si>
  <si>
    <t>Sign Expense payable</t>
  </si>
  <si>
    <t>Utilities Expense Payable</t>
  </si>
  <si>
    <t>Owners Equity</t>
  </si>
  <si>
    <t>Income summary</t>
  </si>
  <si>
    <t>To record closing of revenues</t>
  </si>
  <si>
    <t>To record closing of expenses</t>
  </si>
  <si>
    <t>Depreciation</t>
  </si>
  <si>
    <t>Accumulated depreciation</t>
  </si>
  <si>
    <t>Accumulated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</si>
</sst>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d\-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7">
    <xf numFmtId="0" fontId="0" fillId="0" borderId="0" xfId="0"/>
    <xf numFmtId="16" fontId="0" fillId="0" borderId="0" xfId="0" applyNumberFormat="1"/>
    <xf numFmtId="165" fontId="0" fillId="0" borderId="0" xfId="1" applyFont="1"/>
    <xf numFmtId="0" fontId="2" fillId="0" borderId="1" xfId="0" applyFont="1" applyBorder="1"/>
    <xf numFmtId="0" fontId="3" fillId="0" borderId="0" xfId="0" applyFont="1"/>
    <xf numFmtId="165" fontId="2" fillId="0" borderId="1" xfId="1" applyFont="1" applyBorder="1" applyAlignment="1">
      <alignment horizontal="right"/>
    </xf>
    <xf numFmtId="0" fontId="0" fillId="0" borderId="0" xfId="0" applyAlignment="1">
      <alignment horizontal="left" indent="1"/>
    </xf>
    <xf numFmtId="0" fontId="0" fillId="0" borderId="1" xfId="0" applyFont="1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0" fillId="0" borderId="6" xfId="0" applyFont="1" applyBorder="1"/>
    <xf numFmtId="0" fontId="0" fillId="0" borderId="0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165" fontId="0" fillId="0" borderId="0" xfId="0" applyNumberFormat="1" applyBorder="1"/>
    <xf numFmtId="165" fontId="0" fillId="0" borderId="8" xfId="0" applyNumberFormat="1" applyBorder="1"/>
    <xf numFmtId="16" fontId="0" fillId="0" borderId="7" xfId="0" applyNumberFormat="1" applyBorder="1"/>
    <xf numFmtId="0" fontId="0" fillId="0" borderId="0" xfId="0" applyFill="1" applyBorder="1"/>
    <xf numFmtId="0" fontId="2" fillId="0" borderId="9" xfId="0" applyFont="1" applyBorder="1"/>
    <xf numFmtId="165" fontId="2" fillId="0" borderId="9" xfId="1" applyFont="1" applyBorder="1"/>
    <xf numFmtId="0" fontId="2" fillId="0" borderId="9" xfId="0" applyFont="1" applyBorder="1" applyAlignment="1">
      <alignment textRotation="45"/>
    </xf>
    <xf numFmtId="165" fontId="2" fillId="0" borderId="9" xfId="1" applyFont="1" applyBorder="1" applyAlignment="1">
      <alignment textRotation="45"/>
    </xf>
    <xf numFmtId="166" fontId="0" fillId="0" borderId="0" xfId="0" applyNumberFormat="1"/>
    <xf numFmtId="165" fontId="2" fillId="0" borderId="9" xfId="1" applyFont="1" applyBorder="1" applyAlignment="1">
      <alignment horizontal="right"/>
    </xf>
    <xf numFmtId="0" fontId="0" fillId="0" borderId="0" xfId="0" applyAlignment="1">
      <alignment horizontal="left"/>
    </xf>
    <xf numFmtId="164" fontId="0" fillId="0" borderId="0" xfId="2" applyFont="1"/>
    <xf numFmtId="164" fontId="2" fillId="0" borderId="10" xfId="2" applyFont="1" applyBorder="1"/>
    <xf numFmtId="165" fontId="0" fillId="0" borderId="0" xfId="0" applyNumberFormat="1"/>
    <xf numFmtId="165" fontId="0" fillId="0" borderId="0" xfId="0" applyNumberFormat="1" applyAlignment="1">
      <alignment horizontal="left" indent="1"/>
    </xf>
    <xf numFmtId="164" fontId="5" fillId="0" borderId="10" xfId="2" applyFont="1" applyBorder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right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1" xfId="0" applyNumberFormat="1" applyBorder="1"/>
    <xf numFmtId="164" fontId="0" fillId="0" borderId="6" xfId="0" applyNumberFormat="1" applyBorder="1"/>
    <xf numFmtId="0" fontId="0" fillId="0" borderId="0" xfId="2" applyNumberFormat="1" applyFont="1"/>
    <xf numFmtId="0" fontId="0" fillId="0" borderId="0" xfId="1" applyNumberFormat="1" applyFont="1"/>
    <xf numFmtId="0" fontId="2" fillId="0" borderId="0" xfId="1" applyNumberFormat="1" applyFont="1" applyAlignment="1">
      <alignment horizontal="center"/>
    </xf>
    <xf numFmtId="0" fontId="2" fillId="0" borderId="9" xfId="1" applyNumberFormat="1" applyFont="1" applyBorder="1" applyAlignment="1">
      <alignment horizontal="right"/>
    </xf>
    <xf numFmtId="0" fontId="6" fillId="0" borderId="0" xfId="0" applyFont="1"/>
    <xf numFmtId="165" fontId="0" fillId="0" borderId="9" xfId="0" applyNumberFormat="1" applyBorder="1"/>
    <xf numFmtId="164" fontId="3" fillId="0" borderId="10" xfId="0" applyNumberFormat="1" applyFont="1" applyBorder="1"/>
    <xf numFmtId="0" fontId="7" fillId="0" borderId="0" xfId="0" applyFont="1"/>
    <xf numFmtId="164" fontId="0" fillId="0" borderId="0" xfId="0" applyNumberFormat="1"/>
    <xf numFmtId="165" fontId="0" fillId="0" borderId="9" xfId="1" applyFont="1" applyBorder="1"/>
    <xf numFmtId="0" fontId="0" fillId="2" borderId="0" xfId="0" applyFill="1"/>
    <xf numFmtId="165" fontId="0" fillId="2" borderId="0" xfId="1" applyFont="1" applyFill="1"/>
    <xf numFmtId="16" fontId="0" fillId="2" borderId="0" xfId="0" applyNumberFormat="1" applyFill="1"/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left"/>
    </xf>
    <xf numFmtId="0" fontId="0" fillId="3" borderId="0" xfId="0" applyFill="1"/>
    <xf numFmtId="165" fontId="0" fillId="3" borderId="0" xfId="1" applyFont="1" applyFill="1"/>
    <xf numFmtId="166" fontId="0" fillId="3" borderId="0" xfId="0" applyNumberFormat="1" applyFill="1"/>
    <xf numFmtId="165" fontId="0" fillId="3" borderId="0" xfId="0" applyNumberFormat="1" applyFill="1"/>
    <xf numFmtId="165" fontId="0" fillId="3" borderId="0" xfId="0" applyNumberFormat="1" applyFill="1" applyAlignment="1">
      <alignment horizontal="left" indent="1"/>
    </xf>
    <xf numFmtId="0" fontId="0" fillId="3" borderId="0" xfId="1" applyNumberFormat="1" applyFont="1" applyFill="1"/>
    <xf numFmtId="16" fontId="0" fillId="0" borderId="5" xfId="0" applyNumberFormat="1" applyBorder="1"/>
    <xf numFmtId="165" fontId="2" fillId="0" borderId="12" xfId="0" applyNumberFormat="1" applyFont="1" applyBorder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1" xfId="0" applyFill="1" applyBorder="1"/>
    <xf numFmtId="165" fontId="2" fillId="0" borderId="13" xfId="0" applyNumberFormat="1" applyFont="1" applyBorder="1"/>
    <xf numFmtId="165" fontId="0" fillId="0" borderId="14" xfId="0" applyNumberFormat="1" applyBorder="1"/>
    <xf numFmtId="3" fontId="0" fillId="0" borderId="0" xfId="0" applyNumberFormat="1" applyBorder="1"/>
    <xf numFmtId="3" fontId="0" fillId="0" borderId="0" xfId="0" applyNumberFormat="1"/>
    <xf numFmtId="165" fontId="2" fillId="0" borderId="0" xfId="1" applyFont="1" applyAlignment="1">
      <alignment horizontal="center"/>
    </xf>
    <xf numFmtId="0" fontId="0" fillId="3" borderId="0" xfId="0" applyFill="1" applyAlignment="1">
      <alignment horizontal="left"/>
    </xf>
    <xf numFmtId="0" fontId="0" fillId="3" borderId="15" xfId="0" applyFill="1" applyBorder="1" applyAlignment="1">
      <alignment horizontal="left"/>
    </xf>
    <xf numFmtId="165" fontId="0" fillId="3" borderId="15" xfId="1" applyFont="1" applyFill="1" applyBorder="1"/>
    <xf numFmtId="165" fontId="0" fillId="3" borderId="15" xfId="0" applyNumberFormat="1" applyFill="1" applyBorder="1" applyAlignment="1">
      <alignment horizontal="left"/>
    </xf>
    <xf numFmtId="164" fontId="0" fillId="3" borderId="15" xfId="2" applyFont="1" applyFill="1" applyBorder="1"/>
    <xf numFmtId="165" fontId="0" fillId="3" borderId="15" xfId="1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164" fontId="5" fillId="3" borderId="15" xfId="2" applyFont="1" applyFill="1" applyBorder="1"/>
    <xf numFmtId="165" fontId="0" fillId="0" borderId="0" xfId="1" applyFont="1" applyAlignment="1">
      <alignment horizontal="left"/>
    </xf>
    <xf numFmtId="165" fontId="2" fillId="0" borderId="9" xfId="1" applyFont="1" applyBorder="1" applyAlignment="1">
      <alignment horizontal="left"/>
    </xf>
    <xf numFmtId="164" fontId="0" fillId="3" borderId="15" xfId="2" applyFont="1" applyFill="1" applyBorder="1" applyAlignment="1">
      <alignment horizontal="left"/>
    </xf>
    <xf numFmtId="165" fontId="0" fillId="3" borderId="0" xfId="0" applyNumberFormat="1" applyFill="1" applyBorder="1" applyAlignment="1">
      <alignment horizontal="left"/>
    </xf>
    <xf numFmtId="165" fontId="0" fillId="3" borderId="11" xfId="1" applyFont="1" applyFill="1" applyBorder="1" applyAlignment="1">
      <alignment horizontal="left"/>
    </xf>
    <xf numFmtId="165" fontId="0" fillId="3" borderId="10" xfId="0" applyNumberFormat="1" applyFill="1" applyBorder="1" applyAlignment="1">
      <alignment horizontal="left"/>
    </xf>
    <xf numFmtId="0" fontId="0" fillId="0" borderId="10" xfId="0" applyBorder="1"/>
    <xf numFmtId="0" fontId="0" fillId="0" borderId="0" xfId="0" applyFill="1"/>
    <xf numFmtId="165" fontId="2" fillId="0" borderId="0" xfId="0" applyNumberFormat="1" applyFont="1" applyAlignment="1">
      <alignment horizontal="left" indent="1"/>
    </xf>
    <xf numFmtId="165" fontId="2" fillId="0" borderId="0" xfId="0" applyNumberFormat="1" applyFont="1"/>
    <xf numFmtId="165" fontId="2" fillId="0" borderId="10" xfId="0" applyNumberFormat="1" applyFont="1" applyBorder="1" applyAlignment="1">
      <alignment horizontal="left" indent="1"/>
    </xf>
    <xf numFmtId="165" fontId="2" fillId="0" borderId="10" xfId="0" applyNumberFormat="1" applyFont="1" applyBorder="1"/>
    <xf numFmtId="165" fontId="0" fillId="0" borderId="0" xfId="1" applyFont="1" applyAlignment="1"/>
    <xf numFmtId="165" fontId="2" fillId="0" borderId="1" xfId="1" applyFont="1" applyBorder="1" applyAlignment="1"/>
    <xf numFmtId="165" fontId="0" fillId="0" borderId="0" xfId="0" applyNumberFormat="1" applyAlignment="1"/>
    <xf numFmtId="0" fontId="0" fillId="0" borderId="0" xfId="0" applyAlignment="1"/>
    <xf numFmtId="165" fontId="0" fillId="3" borderId="0" xfId="0" applyNumberFormat="1" applyFill="1" applyAlignment="1"/>
    <xf numFmtId="165" fontId="2" fillId="0" borderId="10" xfId="0" applyNumberFormat="1" applyFont="1" applyBorder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" x14ac:dyDescent="0.25"/>
  <cols>
    <col min="2" max="2" width="15.85546875" bestFit="1" customWidth="1"/>
    <col min="3" max="3" width="19.85546875" customWidth="1"/>
    <col min="4" max="4" width="10.5703125" style="2" bestFit="1" customWidth="1"/>
  </cols>
  <sheetData>
    <row r="1" spans="1:5" ht="18.75" x14ac:dyDescent="0.25">
      <c r="A1" s="33" t="s">
        <v>55</v>
      </c>
    </row>
    <row r="2" spans="1:5" x14ac:dyDescent="0.25">
      <c r="A2" s="21" t="s">
        <v>11</v>
      </c>
      <c r="B2" s="21" t="s">
        <v>12</v>
      </c>
      <c r="C2" s="21" t="s">
        <v>13</v>
      </c>
      <c r="D2" s="22" t="s">
        <v>14</v>
      </c>
    </row>
    <row r="3" spans="1:5" x14ac:dyDescent="0.25">
      <c r="A3">
        <v>1</v>
      </c>
      <c r="B3" t="s">
        <v>17</v>
      </c>
      <c r="C3" t="s">
        <v>18</v>
      </c>
      <c r="D3" s="2">
        <v>40000</v>
      </c>
    </row>
    <row r="4" spans="1:5" x14ac:dyDescent="0.25">
      <c r="A4">
        <v>2</v>
      </c>
      <c r="B4" t="s">
        <v>16</v>
      </c>
      <c r="C4" t="s">
        <v>19</v>
      </c>
      <c r="D4" s="2">
        <v>800</v>
      </c>
      <c r="E4" t="s">
        <v>20</v>
      </c>
    </row>
    <row r="5" spans="1:5" x14ac:dyDescent="0.25">
      <c r="A5">
        <v>3</v>
      </c>
      <c r="B5" t="s">
        <v>15</v>
      </c>
      <c r="C5" t="s">
        <v>19</v>
      </c>
      <c r="D5" s="2">
        <v>3600</v>
      </c>
    </row>
    <row r="6" spans="1:5" x14ac:dyDescent="0.25">
      <c r="A6">
        <v>4</v>
      </c>
      <c r="B6" t="s">
        <v>15</v>
      </c>
      <c r="C6" t="s">
        <v>10</v>
      </c>
      <c r="D6" s="2">
        <v>3600</v>
      </c>
    </row>
    <row r="7" spans="1:5" x14ac:dyDescent="0.25">
      <c r="A7">
        <v>5</v>
      </c>
      <c r="B7" t="s">
        <v>15</v>
      </c>
      <c r="C7" t="s">
        <v>21</v>
      </c>
      <c r="D7" s="2">
        <v>1000</v>
      </c>
    </row>
    <row r="8" spans="1:5" x14ac:dyDescent="0.25">
      <c r="A8">
        <v>6</v>
      </c>
      <c r="B8" t="s">
        <v>15</v>
      </c>
      <c r="C8" t="s">
        <v>22</v>
      </c>
      <c r="D8" s="2">
        <v>1000</v>
      </c>
    </row>
    <row r="9" spans="1:5" x14ac:dyDescent="0.25">
      <c r="A9">
        <v>7</v>
      </c>
      <c r="B9" t="s">
        <v>15</v>
      </c>
      <c r="C9" t="s">
        <v>23</v>
      </c>
      <c r="D9" s="2">
        <v>600</v>
      </c>
    </row>
    <row r="10" spans="1:5" x14ac:dyDescent="0.25">
      <c r="A10">
        <v>8</v>
      </c>
      <c r="B10" t="s">
        <v>15</v>
      </c>
      <c r="C10" t="s">
        <v>24</v>
      </c>
      <c r="D10" s="2">
        <v>1500</v>
      </c>
    </row>
    <row r="11" spans="1:5" x14ac:dyDescent="0.25">
      <c r="A11">
        <v>9</v>
      </c>
      <c r="B11" t="s">
        <v>15</v>
      </c>
      <c r="C11" t="s">
        <v>39</v>
      </c>
      <c r="D11" s="2">
        <v>500</v>
      </c>
    </row>
    <row r="12" spans="1:5" x14ac:dyDescent="0.25">
      <c r="A12" s="55">
        <v>10</v>
      </c>
      <c r="B12" s="55" t="s">
        <v>15</v>
      </c>
      <c r="C12" s="55" t="s">
        <v>74</v>
      </c>
      <c r="D12" s="56">
        <v>200</v>
      </c>
    </row>
    <row r="13" spans="1:5" x14ac:dyDescent="0.25">
      <c r="A13">
        <v>11</v>
      </c>
      <c r="B13" t="s">
        <v>46</v>
      </c>
      <c r="C13" t="s">
        <v>47</v>
      </c>
      <c r="D13" s="2">
        <v>50000</v>
      </c>
    </row>
    <row r="14" spans="1:5" x14ac:dyDescent="0.25">
      <c r="A14">
        <v>12</v>
      </c>
      <c r="B14" t="s">
        <v>48</v>
      </c>
      <c r="C14" t="s">
        <v>49</v>
      </c>
      <c r="D14" s="2">
        <v>45000</v>
      </c>
    </row>
    <row r="15" spans="1:5" x14ac:dyDescent="0.25">
      <c r="A15">
        <v>13</v>
      </c>
      <c r="B15" t="s">
        <v>25</v>
      </c>
      <c r="C15" t="s">
        <v>26</v>
      </c>
      <c r="D15" s="2">
        <f>30*50</f>
        <v>1500</v>
      </c>
    </row>
    <row r="16" spans="1:5" x14ac:dyDescent="0.25">
      <c r="A16">
        <v>14</v>
      </c>
      <c r="B16" t="s">
        <v>25</v>
      </c>
      <c r="C16" t="s">
        <v>27</v>
      </c>
      <c r="D16" s="2">
        <f>6*80</f>
        <v>480</v>
      </c>
    </row>
    <row r="17" spans="1:4" x14ac:dyDescent="0.25">
      <c r="A17">
        <v>15</v>
      </c>
      <c r="B17" t="s">
        <v>25</v>
      </c>
      <c r="C17" t="s">
        <v>28</v>
      </c>
      <c r="D17" s="2">
        <f>2*150</f>
        <v>300</v>
      </c>
    </row>
    <row r="18" spans="1:4" x14ac:dyDescent="0.25">
      <c r="A18">
        <v>16</v>
      </c>
      <c r="B18" t="s">
        <v>29</v>
      </c>
      <c r="C18" t="s">
        <v>30</v>
      </c>
      <c r="D18" s="2">
        <v>200</v>
      </c>
    </row>
    <row r="19" spans="1:4" x14ac:dyDescent="0.25">
      <c r="A19">
        <v>17</v>
      </c>
      <c r="B19" t="s">
        <v>15</v>
      </c>
      <c r="C19" t="s">
        <v>36</v>
      </c>
      <c r="D19" s="2">
        <v>500</v>
      </c>
    </row>
    <row r="20" spans="1:4" x14ac:dyDescent="0.25">
      <c r="A20">
        <v>18</v>
      </c>
      <c r="B20" t="s">
        <v>37</v>
      </c>
      <c r="C20" t="s">
        <v>38</v>
      </c>
      <c r="D20" s="2">
        <v>3600</v>
      </c>
    </row>
    <row r="21" spans="1:4" x14ac:dyDescent="0.25">
      <c r="A21" s="55">
        <v>19</v>
      </c>
      <c r="B21" s="55" t="s">
        <v>15</v>
      </c>
      <c r="C21" s="55" t="s">
        <v>75</v>
      </c>
      <c r="D21" s="56">
        <v>160</v>
      </c>
    </row>
    <row r="22" spans="1:4" x14ac:dyDescent="0.25">
      <c r="A22">
        <v>20</v>
      </c>
      <c r="B22" t="s">
        <v>40</v>
      </c>
      <c r="C22" t="s">
        <v>41</v>
      </c>
      <c r="D22" s="2">
        <v>325</v>
      </c>
    </row>
    <row r="23" spans="1:4" x14ac:dyDescent="0.25">
      <c r="A23">
        <v>21</v>
      </c>
      <c r="B23" t="s">
        <v>42</v>
      </c>
      <c r="C23" t="s">
        <v>43</v>
      </c>
      <c r="D23" s="2">
        <v>10000</v>
      </c>
    </row>
    <row r="24" spans="1:4" x14ac:dyDescent="0.25">
      <c r="A24">
        <v>22</v>
      </c>
      <c r="B24" t="s">
        <v>44</v>
      </c>
      <c r="C24" t="s">
        <v>45</v>
      </c>
      <c r="D24" s="2">
        <v>0</v>
      </c>
    </row>
    <row r="25" spans="1:4" x14ac:dyDescent="0.25">
      <c r="A25">
        <v>23</v>
      </c>
      <c r="B25" t="s">
        <v>53</v>
      </c>
      <c r="C25" t="s">
        <v>54</v>
      </c>
      <c r="D25" s="2">
        <v>2000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H7" sqref="H7"/>
    </sheetView>
  </sheetViews>
  <sheetFormatPr defaultRowHeight="15" x14ac:dyDescent="0.25"/>
  <cols>
    <col min="1" max="1" width="5.85546875" customWidth="1"/>
    <col min="2" max="2" width="10.7109375" customWidth="1"/>
    <col min="3" max="3" width="28.5703125" customWidth="1"/>
    <col min="4" max="4" width="12.5703125" customWidth="1"/>
    <col min="5" max="5" width="20.140625" customWidth="1"/>
    <col min="6" max="6" width="15.140625" customWidth="1"/>
    <col min="8" max="8" width="10.5703125" style="2" bestFit="1" customWidth="1"/>
  </cols>
  <sheetData>
    <row r="1" spans="1:8" ht="87" x14ac:dyDescent="0.25">
      <c r="A1" s="23" t="s">
        <v>11</v>
      </c>
      <c r="B1" s="23" t="s">
        <v>4</v>
      </c>
      <c r="C1" s="23" t="s">
        <v>31</v>
      </c>
      <c r="D1" s="23" t="s">
        <v>32</v>
      </c>
      <c r="E1" s="23" t="s">
        <v>33</v>
      </c>
      <c r="F1" s="23" t="s">
        <v>34</v>
      </c>
      <c r="G1" s="23" t="s">
        <v>35</v>
      </c>
      <c r="H1" s="24" t="s">
        <v>81</v>
      </c>
    </row>
    <row r="2" spans="1:8" x14ac:dyDescent="0.25">
      <c r="A2">
        <f>Transactions!A3</f>
        <v>1</v>
      </c>
      <c r="B2" s="57">
        <v>42979</v>
      </c>
      <c r="C2" s="55" t="s">
        <v>76</v>
      </c>
      <c r="D2" s="55" t="s">
        <v>83</v>
      </c>
      <c r="E2" s="55" t="s">
        <v>78</v>
      </c>
      <c r="F2" s="55" t="s">
        <v>80</v>
      </c>
      <c r="G2" s="55" t="s">
        <v>7</v>
      </c>
      <c r="H2" s="56">
        <v>40000</v>
      </c>
    </row>
    <row r="3" spans="1:8" x14ac:dyDescent="0.25">
      <c r="B3" s="55"/>
      <c r="C3" s="55"/>
      <c r="D3" s="55"/>
      <c r="E3" s="55" t="s">
        <v>79</v>
      </c>
      <c r="F3" s="55" t="s">
        <v>80</v>
      </c>
      <c r="G3" s="55" t="s">
        <v>6</v>
      </c>
      <c r="H3" s="56">
        <v>40000</v>
      </c>
    </row>
    <row r="4" spans="1:8" x14ac:dyDescent="0.25">
      <c r="A4">
        <f>Transactions!A4</f>
        <v>2</v>
      </c>
      <c r="B4" s="57">
        <v>42979</v>
      </c>
      <c r="C4" s="55" t="s">
        <v>82</v>
      </c>
      <c r="D4" s="55" t="s">
        <v>77</v>
      </c>
      <c r="E4" s="55"/>
      <c r="F4" s="55"/>
      <c r="G4" s="55"/>
      <c r="H4" s="56"/>
    </row>
    <row r="5" spans="1:8" x14ac:dyDescent="0.25">
      <c r="A5">
        <f>Transactions!A5</f>
        <v>3</v>
      </c>
      <c r="B5" s="57">
        <v>42979</v>
      </c>
      <c r="C5" s="55" t="s">
        <v>84</v>
      </c>
      <c r="D5" s="55" t="s">
        <v>83</v>
      </c>
      <c r="E5" s="55" t="s">
        <v>85</v>
      </c>
      <c r="F5" s="55" t="s">
        <v>80</v>
      </c>
      <c r="G5" s="55" t="s">
        <v>6</v>
      </c>
      <c r="H5" s="56">
        <v>9600</v>
      </c>
    </row>
    <row r="6" spans="1:8" x14ac:dyDescent="0.25">
      <c r="B6" s="57"/>
      <c r="C6" s="55"/>
      <c r="D6" s="55"/>
      <c r="E6" s="55" t="s">
        <v>79</v>
      </c>
      <c r="F6" s="55" t="s">
        <v>86</v>
      </c>
      <c r="G6" s="55" t="s">
        <v>7</v>
      </c>
      <c r="H6" s="56">
        <v>9600</v>
      </c>
    </row>
    <row r="7" spans="1:8" x14ac:dyDescent="0.25">
      <c r="A7">
        <f>Transactions!A6</f>
        <v>4</v>
      </c>
      <c r="B7" s="57">
        <v>42979</v>
      </c>
      <c r="C7" s="55" t="s">
        <v>87</v>
      </c>
      <c r="D7" s="55" t="s">
        <v>83</v>
      </c>
      <c r="E7" s="55" t="s">
        <v>88</v>
      </c>
      <c r="F7" s="55" t="s">
        <v>80</v>
      </c>
      <c r="G7" s="55" t="s">
        <v>6</v>
      </c>
      <c r="H7" s="56">
        <v>3600</v>
      </c>
    </row>
    <row r="8" spans="1:8" x14ac:dyDescent="0.25">
      <c r="B8" s="57"/>
      <c r="C8" s="55"/>
      <c r="D8" s="55"/>
      <c r="E8" s="55" t="s">
        <v>79</v>
      </c>
      <c r="F8" s="55" t="s">
        <v>86</v>
      </c>
      <c r="G8" s="55" t="s">
        <v>7</v>
      </c>
      <c r="H8" s="56">
        <v>3600</v>
      </c>
    </row>
    <row r="9" spans="1:8" x14ac:dyDescent="0.25">
      <c r="A9">
        <f>Transactions!A7</f>
        <v>5</v>
      </c>
      <c r="B9" s="57">
        <v>42979</v>
      </c>
      <c r="C9" s="55" t="s">
        <v>89</v>
      </c>
      <c r="D9" s="55" t="s">
        <v>90</v>
      </c>
      <c r="E9" s="55" t="s">
        <v>91</v>
      </c>
      <c r="F9" s="55" t="s">
        <v>93</v>
      </c>
      <c r="G9" s="55" t="s">
        <v>6</v>
      </c>
      <c r="H9" s="56">
        <v>2000</v>
      </c>
    </row>
    <row r="10" spans="1:8" x14ac:dyDescent="0.25">
      <c r="B10" s="57"/>
      <c r="C10" s="55"/>
      <c r="D10" s="55"/>
      <c r="E10" s="55" t="s">
        <v>79</v>
      </c>
      <c r="F10" s="55" t="s">
        <v>94</v>
      </c>
      <c r="G10" s="55" t="s">
        <v>7</v>
      </c>
      <c r="H10" s="56">
        <v>1000</v>
      </c>
    </row>
    <row r="11" spans="1:8" x14ac:dyDescent="0.25">
      <c r="B11" s="57"/>
      <c r="C11" s="55"/>
      <c r="D11" s="55"/>
      <c r="E11" s="55" t="s">
        <v>92</v>
      </c>
      <c r="F11" s="55" t="s">
        <v>93</v>
      </c>
      <c r="G11" s="55" t="s">
        <v>7</v>
      </c>
      <c r="H11" s="56">
        <v>1000</v>
      </c>
    </row>
    <row r="12" spans="1:8" x14ac:dyDescent="0.25">
      <c r="A12">
        <f>Transactions!A8</f>
        <v>6</v>
      </c>
      <c r="B12" s="57">
        <v>42979</v>
      </c>
      <c r="C12" s="55" t="s">
        <v>95</v>
      </c>
      <c r="D12" s="55" t="s">
        <v>83</v>
      </c>
      <c r="E12" s="55" t="s">
        <v>96</v>
      </c>
      <c r="F12" s="55" t="s">
        <v>80</v>
      </c>
      <c r="G12" s="55" t="s">
        <v>6</v>
      </c>
      <c r="H12" s="56">
        <v>600</v>
      </c>
    </row>
    <row r="13" spans="1:8" x14ac:dyDescent="0.25">
      <c r="B13" s="57"/>
      <c r="C13" s="55"/>
      <c r="D13" s="55"/>
      <c r="E13" s="55" t="s">
        <v>79</v>
      </c>
      <c r="F13" s="55" t="s">
        <v>86</v>
      </c>
      <c r="G13" s="55" t="s">
        <v>7</v>
      </c>
      <c r="H13" s="56">
        <v>600</v>
      </c>
    </row>
    <row r="14" spans="1:8" x14ac:dyDescent="0.25">
      <c r="A14">
        <f>Transactions!A9</f>
        <v>7</v>
      </c>
      <c r="B14" s="57">
        <v>42979</v>
      </c>
      <c r="C14" s="55" t="s">
        <v>97</v>
      </c>
      <c r="D14" s="55" t="s">
        <v>83</v>
      </c>
      <c r="E14" s="55" t="s">
        <v>98</v>
      </c>
      <c r="F14" s="55" t="s">
        <v>80</v>
      </c>
      <c r="G14" s="55" t="s">
        <v>6</v>
      </c>
      <c r="H14" s="56">
        <v>1500</v>
      </c>
    </row>
    <row r="15" spans="1:8" x14ac:dyDescent="0.25">
      <c r="B15" s="57"/>
      <c r="C15" s="55"/>
      <c r="D15" s="55"/>
      <c r="E15" s="55" t="s">
        <v>79</v>
      </c>
      <c r="F15" s="55" t="s">
        <v>86</v>
      </c>
      <c r="G15" s="55" t="s">
        <v>7</v>
      </c>
      <c r="H15" s="56">
        <v>1500</v>
      </c>
    </row>
    <row r="16" spans="1:8" x14ac:dyDescent="0.25">
      <c r="A16">
        <f>Transactions!A10</f>
        <v>8</v>
      </c>
      <c r="B16" s="57">
        <v>42979</v>
      </c>
      <c r="C16" s="55" t="s">
        <v>39</v>
      </c>
      <c r="D16" s="55" t="s">
        <v>83</v>
      </c>
      <c r="E16" s="55" t="s">
        <v>99</v>
      </c>
      <c r="F16" s="55" t="s">
        <v>80</v>
      </c>
      <c r="G16" s="55" t="s">
        <v>6</v>
      </c>
      <c r="H16" s="56">
        <v>500</v>
      </c>
    </row>
    <row r="17" spans="1:8" x14ac:dyDescent="0.25">
      <c r="B17" s="57"/>
      <c r="C17" s="55"/>
      <c r="D17" s="55"/>
      <c r="E17" s="55" t="s">
        <v>79</v>
      </c>
      <c r="F17" s="55" t="s">
        <v>86</v>
      </c>
      <c r="G17" s="55" t="s">
        <v>7</v>
      </c>
      <c r="H17" s="56">
        <v>500</v>
      </c>
    </row>
    <row r="18" spans="1:8" x14ac:dyDescent="0.25">
      <c r="A18">
        <f>Transactions!A11</f>
        <v>9</v>
      </c>
      <c r="B18" s="57">
        <v>42979</v>
      </c>
      <c r="C18" s="55" t="s">
        <v>100</v>
      </c>
      <c r="D18" s="55" t="s">
        <v>83</v>
      </c>
      <c r="E18" s="55" t="s">
        <v>102</v>
      </c>
      <c r="F18" s="55" t="s">
        <v>80</v>
      </c>
      <c r="G18" s="55" t="s">
        <v>6</v>
      </c>
      <c r="H18" s="56">
        <v>160</v>
      </c>
    </row>
    <row r="19" spans="1:8" x14ac:dyDescent="0.25">
      <c r="B19" s="57"/>
      <c r="C19" s="55"/>
      <c r="D19" s="55"/>
      <c r="E19" s="55" t="s">
        <v>79</v>
      </c>
      <c r="F19" s="55" t="s">
        <v>86</v>
      </c>
      <c r="G19" s="55" t="s">
        <v>7</v>
      </c>
      <c r="H19" s="56">
        <v>160</v>
      </c>
    </row>
    <row r="20" spans="1:8" x14ac:dyDescent="0.25">
      <c r="A20" s="55">
        <f>Transactions!A12</f>
        <v>10</v>
      </c>
      <c r="B20" s="57">
        <v>42979</v>
      </c>
      <c r="C20" s="55" t="s">
        <v>101</v>
      </c>
      <c r="D20" s="55" t="s">
        <v>83</v>
      </c>
      <c r="E20" s="55" t="s">
        <v>101</v>
      </c>
      <c r="F20" s="55" t="s">
        <v>80</v>
      </c>
      <c r="G20" s="55" t="s">
        <v>6</v>
      </c>
      <c r="H20" s="56">
        <v>40</v>
      </c>
    </row>
    <row r="21" spans="1:8" x14ac:dyDescent="0.25">
      <c r="A21" s="55"/>
      <c r="B21" s="57"/>
      <c r="C21" s="55"/>
      <c r="D21" s="55"/>
      <c r="E21" s="55" t="s">
        <v>79</v>
      </c>
      <c r="F21" s="55" t="s">
        <v>86</v>
      </c>
      <c r="G21" s="55" t="s">
        <v>7</v>
      </c>
      <c r="H21" s="56">
        <v>40</v>
      </c>
    </row>
    <row r="22" spans="1:8" x14ac:dyDescent="0.25">
      <c r="A22" s="55">
        <v>11</v>
      </c>
      <c r="B22" s="57">
        <v>42979</v>
      </c>
      <c r="C22" s="55" t="s">
        <v>103</v>
      </c>
      <c r="D22" s="55" t="s">
        <v>77</v>
      </c>
      <c r="E22" s="55"/>
      <c r="F22" s="55"/>
      <c r="G22" s="55"/>
      <c r="H22" s="56"/>
    </row>
    <row r="23" spans="1:8" x14ac:dyDescent="0.25">
      <c r="A23" s="55">
        <f>Transactions!A14</f>
        <v>12</v>
      </c>
      <c r="B23" s="57">
        <v>42979</v>
      </c>
      <c r="C23" s="55" t="s">
        <v>104</v>
      </c>
      <c r="D23" s="55" t="s">
        <v>83</v>
      </c>
      <c r="E23" s="55" t="s">
        <v>105</v>
      </c>
      <c r="F23" s="55" t="s">
        <v>80</v>
      </c>
      <c r="G23" s="55" t="s">
        <v>6</v>
      </c>
      <c r="H23" s="56">
        <v>50000</v>
      </c>
    </row>
    <row r="24" spans="1:8" x14ac:dyDescent="0.25">
      <c r="A24" s="55"/>
      <c r="B24" s="57"/>
      <c r="C24" s="55"/>
      <c r="D24" s="55"/>
      <c r="E24" s="55" t="s">
        <v>79</v>
      </c>
      <c r="F24" s="55" t="s">
        <v>86</v>
      </c>
      <c r="G24" s="55" t="s">
        <v>7</v>
      </c>
      <c r="H24" s="56">
        <v>5000</v>
      </c>
    </row>
    <row r="25" spans="1:8" x14ac:dyDescent="0.25">
      <c r="A25" s="55"/>
      <c r="B25" s="57"/>
      <c r="C25" s="55"/>
      <c r="D25" s="55"/>
      <c r="E25" s="55" t="s">
        <v>48</v>
      </c>
      <c r="F25" s="55" t="s">
        <v>80</v>
      </c>
      <c r="G25" s="55" t="s">
        <v>7</v>
      </c>
      <c r="H25" s="56">
        <v>45000</v>
      </c>
    </row>
    <row r="26" spans="1:8" x14ac:dyDescent="0.25">
      <c r="A26" s="55">
        <f>Transactions!A15</f>
        <v>13</v>
      </c>
      <c r="B26" s="57">
        <v>42993</v>
      </c>
      <c r="C26" s="55" t="s">
        <v>106</v>
      </c>
      <c r="D26" s="55" t="s">
        <v>83</v>
      </c>
      <c r="E26" s="55" t="s">
        <v>79</v>
      </c>
      <c r="F26" s="55" t="s">
        <v>80</v>
      </c>
      <c r="G26" s="55" t="s">
        <v>6</v>
      </c>
      <c r="H26" s="56">
        <v>1500</v>
      </c>
    </row>
    <row r="27" spans="1:8" x14ac:dyDescent="0.25">
      <c r="A27" s="55"/>
      <c r="B27" s="57"/>
      <c r="C27" s="55"/>
      <c r="D27" s="55"/>
      <c r="E27" s="55" t="s">
        <v>107</v>
      </c>
      <c r="F27" s="55" t="s">
        <v>80</v>
      </c>
      <c r="G27" s="55" t="s">
        <v>7</v>
      </c>
      <c r="H27" s="56">
        <v>1500</v>
      </c>
    </row>
    <row r="28" spans="1:8" x14ac:dyDescent="0.25">
      <c r="A28" s="55">
        <f>Transactions!A16</f>
        <v>14</v>
      </c>
      <c r="B28" s="57">
        <v>43001</v>
      </c>
      <c r="C28" s="55" t="s">
        <v>108</v>
      </c>
      <c r="D28" s="55" t="s">
        <v>83</v>
      </c>
      <c r="E28" s="55" t="s">
        <v>79</v>
      </c>
      <c r="F28" s="55" t="s">
        <v>80</v>
      </c>
      <c r="G28" s="55" t="s">
        <v>6</v>
      </c>
      <c r="H28" s="56">
        <v>480</v>
      </c>
    </row>
    <row r="29" spans="1:8" x14ac:dyDescent="0.25">
      <c r="A29" s="55"/>
      <c r="B29" s="57"/>
      <c r="C29" s="55"/>
      <c r="D29" s="55"/>
      <c r="E29" s="55" t="s">
        <v>107</v>
      </c>
      <c r="F29" s="55" t="s">
        <v>80</v>
      </c>
      <c r="G29" s="55" t="s">
        <v>7</v>
      </c>
      <c r="H29" s="56">
        <v>480</v>
      </c>
    </row>
    <row r="30" spans="1:8" x14ac:dyDescent="0.25">
      <c r="A30" s="55">
        <f>Transactions!A17</f>
        <v>15</v>
      </c>
      <c r="B30" s="57">
        <v>43002</v>
      </c>
      <c r="C30" s="55" t="s">
        <v>109</v>
      </c>
      <c r="D30" s="55" t="s">
        <v>83</v>
      </c>
      <c r="E30" s="55" t="s">
        <v>79</v>
      </c>
      <c r="F30" s="55" t="s">
        <v>80</v>
      </c>
      <c r="G30" s="55" t="s">
        <v>6</v>
      </c>
      <c r="H30" s="56">
        <v>300</v>
      </c>
    </row>
    <row r="31" spans="1:8" x14ac:dyDescent="0.25">
      <c r="A31" s="55"/>
      <c r="B31" s="57"/>
      <c r="C31" s="55"/>
      <c r="D31" s="55"/>
      <c r="E31" s="55" t="s">
        <v>107</v>
      </c>
      <c r="F31" s="55" t="s">
        <v>80</v>
      </c>
      <c r="G31" s="55" t="s">
        <v>7</v>
      </c>
      <c r="H31" s="56">
        <v>300</v>
      </c>
    </row>
    <row r="32" spans="1:8" x14ac:dyDescent="0.25">
      <c r="A32" s="55">
        <f>Transactions!A18</f>
        <v>16</v>
      </c>
      <c r="B32" s="57">
        <v>43002</v>
      </c>
      <c r="C32" s="55" t="s">
        <v>110</v>
      </c>
      <c r="D32" s="55" t="s">
        <v>83</v>
      </c>
      <c r="E32" s="55" t="s">
        <v>79</v>
      </c>
      <c r="F32" s="55" t="s">
        <v>80</v>
      </c>
      <c r="G32" s="55" t="s">
        <v>6</v>
      </c>
      <c r="H32" s="56">
        <v>200</v>
      </c>
    </row>
    <row r="33" spans="1:8" x14ac:dyDescent="0.25">
      <c r="A33" s="55"/>
      <c r="B33" s="57"/>
      <c r="C33" s="55"/>
      <c r="D33" s="55"/>
      <c r="E33" s="55" t="s">
        <v>107</v>
      </c>
      <c r="F33" s="55" t="s">
        <v>80</v>
      </c>
      <c r="G33" s="55" t="s">
        <v>7</v>
      </c>
      <c r="H33" s="56">
        <v>200</v>
      </c>
    </row>
    <row r="34" spans="1:8" x14ac:dyDescent="0.25">
      <c r="A34" s="55">
        <f>Transactions!A19</f>
        <v>17</v>
      </c>
      <c r="B34" s="57">
        <v>43002</v>
      </c>
      <c r="C34" s="55" t="s">
        <v>111</v>
      </c>
      <c r="D34" s="55" t="s">
        <v>83</v>
      </c>
      <c r="E34" s="55" t="s">
        <v>112</v>
      </c>
      <c r="F34" s="55" t="s">
        <v>80</v>
      </c>
      <c r="G34" s="55" t="s">
        <v>6</v>
      </c>
      <c r="H34" s="56">
        <v>500</v>
      </c>
    </row>
    <row r="35" spans="1:8" x14ac:dyDescent="0.25">
      <c r="A35" s="55"/>
      <c r="B35" s="57"/>
      <c r="C35" s="55"/>
      <c r="D35" s="55"/>
      <c r="E35" s="55" t="s">
        <v>79</v>
      </c>
      <c r="F35" s="55" t="s">
        <v>86</v>
      </c>
      <c r="G35" s="55" t="s">
        <v>7</v>
      </c>
      <c r="H35" s="56">
        <v>500</v>
      </c>
    </row>
    <row r="36" spans="1:8" x14ac:dyDescent="0.25">
      <c r="A36" s="55">
        <f>Transactions!A20</f>
        <v>18</v>
      </c>
      <c r="B36" s="57" t="s">
        <v>113</v>
      </c>
      <c r="C36" s="55" t="s">
        <v>114</v>
      </c>
      <c r="D36" s="55" t="s">
        <v>83</v>
      </c>
      <c r="E36" s="55" t="s">
        <v>115</v>
      </c>
      <c r="F36" s="55" t="s">
        <v>80</v>
      </c>
      <c r="G36" s="55" t="s">
        <v>7</v>
      </c>
      <c r="H36" s="56">
        <v>1500</v>
      </c>
    </row>
    <row r="37" spans="1:8" x14ac:dyDescent="0.25">
      <c r="A37" s="55"/>
      <c r="B37" s="57"/>
      <c r="C37" s="55"/>
      <c r="D37" s="55"/>
      <c r="E37" s="55" t="s">
        <v>116</v>
      </c>
      <c r="F37" s="55" t="s">
        <v>80</v>
      </c>
      <c r="G37" s="55" t="s">
        <v>7</v>
      </c>
      <c r="H37" s="56">
        <v>2100</v>
      </c>
    </row>
    <row r="38" spans="1:8" x14ac:dyDescent="0.25">
      <c r="A38" s="55"/>
      <c r="B38" s="57"/>
      <c r="C38" s="55"/>
      <c r="D38" s="55"/>
      <c r="E38" s="55" t="s">
        <v>79</v>
      </c>
      <c r="F38" s="55" t="s">
        <v>80</v>
      </c>
      <c r="G38" s="55" t="s">
        <v>6</v>
      </c>
      <c r="H38" s="56">
        <v>3600</v>
      </c>
    </row>
    <row r="39" spans="1:8" x14ac:dyDescent="0.25">
      <c r="A39" s="55">
        <f>Transactions!A21</f>
        <v>19</v>
      </c>
      <c r="B39" s="57" t="s">
        <v>113</v>
      </c>
      <c r="C39" s="55" t="s">
        <v>117</v>
      </c>
      <c r="D39" s="55" t="s">
        <v>83</v>
      </c>
      <c r="E39" s="55" t="s">
        <v>118</v>
      </c>
      <c r="F39" s="55" t="s">
        <v>80</v>
      </c>
      <c r="G39" s="55" t="s">
        <v>6</v>
      </c>
      <c r="H39" s="56">
        <v>160</v>
      </c>
    </row>
    <row r="40" spans="1:8" x14ac:dyDescent="0.25">
      <c r="A40" s="55"/>
      <c r="B40" s="57"/>
      <c r="C40" s="55"/>
      <c r="D40" s="55"/>
      <c r="E40" s="55" t="s">
        <v>79</v>
      </c>
      <c r="F40" s="55" t="s">
        <v>86</v>
      </c>
      <c r="G40" s="55" t="s">
        <v>7</v>
      </c>
      <c r="H40" s="56">
        <v>160</v>
      </c>
    </row>
    <row r="41" spans="1:8" x14ac:dyDescent="0.25">
      <c r="A41" s="55">
        <f>Transactions!A22</f>
        <v>20</v>
      </c>
      <c r="B41" s="57">
        <v>43011</v>
      </c>
      <c r="C41" s="55" t="s">
        <v>119</v>
      </c>
      <c r="D41" s="55" t="s">
        <v>83</v>
      </c>
      <c r="E41" s="55" t="s">
        <v>120</v>
      </c>
      <c r="F41" s="55" t="s">
        <v>80</v>
      </c>
      <c r="G41" s="55" t="s">
        <v>6</v>
      </c>
      <c r="H41" s="56">
        <v>325</v>
      </c>
    </row>
    <row r="42" spans="1:8" x14ac:dyDescent="0.25">
      <c r="A42" s="55"/>
      <c r="B42" s="57"/>
      <c r="C42" s="55"/>
      <c r="D42" s="55"/>
      <c r="E42" s="55" t="s">
        <v>121</v>
      </c>
      <c r="F42" s="55" t="s">
        <v>80</v>
      </c>
      <c r="G42" s="55" t="s">
        <v>7</v>
      </c>
      <c r="H42" s="56">
        <v>325</v>
      </c>
    </row>
    <row r="43" spans="1:8" x14ac:dyDescent="0.25">
      <c r="A43" s="55">
        <f>Transactions!A23</f>
        <v>21</v>
      </c>
      <c r="B43" s="57">
        <v>43009</v>
      </c>
      <c r="C43" s="55" t="s">
        <v>122</v>
      </c>
      <c r="D43" s="55" t="s">
        <v>83</v>
      </c>
      <c r="E43" s="55" t="s">
        <v>79</v>
      </c>
      <c r="F43" s="55" t="s">
        <v>80</v>
      </c>
      <c r="G43" s="55" t="s">
        <v>6</v>
      </c>
      <c r="H43" s="56">
        <v>10000</v>
      </c>
    </row>
    <row r="44" spans="1:8" x14ac:dyDescent="0.25">
      <c r="A44" s="55"/>
      <c r="B44" s="57"/>
      <c r="C44" s="55"/>
      <c r="D44" s="55"/>
      <c r="E44" s="55" t="s">
        <v>123</v>
      </c>
      <c r="F44" s="55" t="s">
        <v>80</v>
      </c>
      <c r="G44" s="55" t="s">
        <v>7</v>
      </c>
      <c r="H44" s="56">
        <v>10000</v>
      </c>
    </row>
    <row r="45" spans="1:8" x14ac:dyDescent="0.25">
      <c r="A45" s="55">
        <f>Transactions!A24</f>
        <v>22</v>
      </c>
      <c r="B45" s="57">
        <v>43009</v>
      </c>
      <c r="C45" s="55" t="s">
        <v>124</v>
      </c>
      <c r="D45" s="55" t="s">
        <v>77</v>
      </c>
      <c r="E45" s="55"/>
      <c r="F45" s="55"/>
      <c r="G45" s="55"/>
      <c r="H45" s="56"/>
    </row>
    <row r="46" spans="1:8" x14ac:dyDescent="0.25">
      <c r="A46" s="55">
        <f>Transactions!A25</f>
        <v>23</v>
      </c>
      <c r="B46" s="57">
        <v>43009</v>
      </c>
      <c r="C46" s="55" t="s">
        <v>125</v>
      </c>
      <c r="D46" s="55" t="s">
        <v>83</v>
      </c>
      <c r="E46" s="55" t="s">
        <v>126</v>
      </c>
      <c r="F46" s="55" t="s">
        <v>80</v>
      </c>
      <c r="G46" s="55" t="s">
        <v>6</v>
      </c>
      <c r="H46" s="56">
        <v>2000</v>
      </c>
    </row>
    <row r="47" spans="1:8" x14ac:dyDescent="0.25">
      <c r="A47" s="55"/>
      <c r="B47" s="57"/>
      <c r="C47" s="55"/>
      <c r="D47" s="55"/>
      <c r="E47" s="55" t="s">
        <v>79</v>
      </c>
      <c r="F47" s="55" t="s">
        <v>86</v>
      </c>
      <c r="G47" s="55" t="s">
        <v>7</v>
      </c>
      <c r="H47" s="56">
        <v>2000</v>
      </c>
    </row>
    <row r="48" spans="1:8" x14ac:dyDescent="0.25">
      <c r="A48" s="55"/>
      <c r="B48" s="57"/>
      <c r="C48" s="55"/>
      <c r="D48" s="55"/>
      <c r="E48" s="55"/>
      <c r="G48" s="55"/>
      <c r="H48" s="56"/>
    </row>
    <row r="49" spans="1:2" x14ac:dyDescent="0.25">
      <c r="A49" s="55"/>
      <c r="B49" s="25"/>
    </row>
    <row r="50" spans="1:2" x14ac:dyDescent="0.25">
      <c r="A50" s="55"/>
      <c r="B50" s="25"/>
    </row>
    <row r="51" spans="1:2" x14ac:dyDescent="0.25">
      <c r="B51" s="25"/>
    </row>
    <row r="52" spans="1:2" x14ac:dyDescent="0.25">
      <c r="B52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>
      <selection activeCell="E12" sqref="E12"/>
    </sheetView>
  </sheetViews>
  <sheetFormatPr defaultRowHeight="15" x14ac:dyDescent="0.25"/>
  <cols>
    <col min="1" max="1" width="9.7109375" bestFit="1" customWidth="1"/>
    <col min="2" max="2" width="39.42578125" customWidth="1"/>
    <col min="3" max="3" width="8.85546875" customWidth="1"/>
    <col min="4" max="5" width="10.5703125" style="2" bestFit="1" customWidth="1"/>
  </cols>
  <sheetData>
    <row r="1" spans="1:5" ht="18.75" x14ac:dyDescent="0.3">
      <c r="A1" s="4" t="s">
        <v>1</v>
      </c>
    </row>
    <row r="2" spans="1:5" ht="18.75" x14ac:dyDescent="0.3">
      <c r="A2" s="4" t="s">
        <v>2</v>
      </c>
    </row>
    <row r="3" spans="1:5" ht="18.75" x14ac:dyDescent="0.3">
      <c r="A3" s="4" t="s">
        <v>3</v>
      </c>
    </row>
    <row r="5" spans="1:5" ht="15.75" thickBot="1" x14ac:dyDescent="0.3">
      <c r="A5" s="3" t="s">
        <v>4</v>
      </c>
      <c r="B5" s="3" t="s">
        <v>5</v>
      </c>
      <c r="C5" s="3" t="s">
        <v>50</v>
      </c>
      <c r="D5" s="5" t="s">
        <v>6</v>
      </c>
      <c r="E5" s="5" t="s">
        <v>7</v>
      </c>
    </row>
    <row r="6" spans="1:5" x14ac:dyDescent="0.25">
      <c r="A6" s="1">
        <v>42979</v>
      </c>
      <c r="B6" s="55" t="s">
        <v>79</v>
      </c>
      <c r="D6" s="2">
        <v>40000</v>
      </c>
    </row>
    <row r="7" spans="1:5" x14ac:dyDescent="0.25">
      <c r="B7" s="55" t="s">
        <v>127</v>
      </c>
      <c r="C7" s="6"/>
      <c r="E7" s="2">
        <v>40000</v>
      </c>
    </row>
    <row r="8" spans="1:5" x14ac:dyDescent="0.25">
      <c r="B8" t="s">
        <v>128</v>
      </c>
    </row>
    <row r="10" spans="1:5" x14ac:dyDescent="0.25">
      <c r="A10" s="1">
        <v>42979</v>
      </c>
      <c r="B10" s="55" t="s">
        <v>85</v>
      </c>
      <c r="D10" s="2">
        <v>9600</v>
      </c>
    </row>
    <row r="11" spans="1:5" x14ac:dyDescent="0.25">
      <c r="B11" s="55" t="s">
        <v>79</v>
      </c>
      <c r="C11" s="6"/>
      <c r="E11" s="2">
        <v>9600</v>
      </c>
    </row>
    <row r="12" spans="1:5" x14ac:dyDescent="0.25">
      <c r="B12" s="55" t="s">
        <v>129</v>
      </c>
    </row>
    <row r="14" spans="1:5" x14ac:dyDescent="0.25">
      <c r="A14" s="1">
        <v>42979</v>
      </c>
      <c r="B14" s="55" t="s">
        <v>88</v>
      </c>
      <c r="D14" s="2">
        <v>3600</v>
      </c>
    </row>
    <row r="15" spans="1:5" x14ac:dyDescent="0.25">
      <c r="B15" s="55" t="s">
        <v>79</v>
      </c>
      <c r="C15" s="6"/>
      <c r="E15" s="2">
        <v>3600</v>
      </c>
    </row>
    <row r="16" spans="1:5" x14ac:dyDescent="0.25">
      <c r="B16" s="55" t="s">
        <v>130</v>
      </c>
    </row>
    <row r="18" spans="1:5" x14ac:dyDescent="0.25">
      <c r="A18" s="1">
        <v>42979</v>
      </c>
      <c r="B18" s="55" t="s">
        <v>91</v>
      </c>
      <c r="D18" s="2">
        <v>2000</v>
      </c>
    </row>
    <row r="19" spans="1:5" x14ac:dyDescent="0.25">
      <c r="B19" s="55" t="s">
        <v>79</v>
      </c>
      <c r="C19" s="6"/>
      <c r="E19" s="2">
        <v>1000</v>
      </c>
    </row>
    <row r="20" spans="1:5" x14ac:dyDescent="0.25">
      <c r="B20" s="55" t="s">
        <v>92</v>
      </c>
      <c r="C20" s="6"/>
      <c r="E20" s="2">
        <v>1000</v>
      </c>
    </row>
    <row r="21" spans="1:5" x14ac:dyDescent="0.25">
      <c r="B21" s="55" t="s">
        <v>131</v>
      </c>
    </row>
    <row r="23" spans="1:5" x14ac:dyDescent="0.25">
      <c r="A23" s="1">
        <v>42979</v>
      </c>
      <c r="B23" s="55" t="s">
        <v>96</v>
      </c>
      <c r="D23" s="2">
        <v>600</v>
      </c>
    </row>
    <row r="24" spans="1:5" x14ac:dyDescent="0.25">
      <c r="B24" s="55" t="s">
        <v>79</v>
      </c>
      <c r="C24" s="6"/>
      <c r="E24" s="2">
        <v>600</v>
      </c>
    </row>
    <row r="25" spans="1:5" x14ac:dyDescent="0.25">
      <c r="B25" s="55" t="s">
        <v>132</v>
      </c>
    </row>
    <row r="27" spans="1:5" x14ac:dyDescent="0.25">
      <c r="A27" s="1">
        <v>42979</v>
      </c>
      <c r="B27" s="55" t="s">
        <v>98</v>
      </c>
      <c r="D27" s="2">
        <v>1500</v>
      </c>
    </row>
    <row r="28" spans="1:5" x14ac:dyDescent="0.25">
      <c r="B28" s="55" t="s">
        <v>79</v>
      </c>
      <c r="C28" s="6"/>
      <c r="E28" s="2">
        <v>1500</v>
      </c>
    </row>
    <row r="29" spans="1:5" x14ac:dyDescent="0.25">
      <c r="B29" s="55" t="s">
        <v>133</v>
      </c>
    </row>
    <row r="31" spans="1:5" x14ac:dyDescent="0.25">
      <c r="A31" s="1">
        <v>42979</v>
      </c>
      <c r="B31" s="55" t="s">
        <v>99</v>
      </c>
      <c r="D31" s="2">
        <v>500</v>
      </c>
    </row>
    <row r="32" spans="1:5" x14ac:dyDescent="0.25">
      <c r="A32" s="1"/>
      <c r="B32" s="55" t="s">
        <v>79</v>
      </c>
      <c r="C32" s="6"/>
      <c r="E32" s="2">
        <v>500</v>
      </c>
    </row>
    <row r="33" spans="1:5" x14ac:dyDescent="0.25">
      <c r="A33" s="1"/>
      <c r="B33" s="27" t="s">
        <v>134</v>
      </c>
      <c r="C33" s="6"/>
    </row>
    <row r="34" spans="1:5" x14ac:dyDescent="0.25">
      <c r="A34" s="1"/>
    </row>
    <row r="35" spans="1:5" x14ac:dyDescent="0.25">
      <c r="A35" s="52">
        <v>42979</v>
      </c>
      <c r="B35" s="55" t="s">
        <v>102</v>
      </c>
      <c r="C35" s="50"/>
      <c r="D35" s="51">
        <v>160</v>
      </c>
      <c r="E35" s="51"/>
    </row>
    <row r="36" spans="1:5" x14ac:dyDescent="0.25">
      <c r="A36" s="52"/>
      <c r="B36" s="55" t="s">
        <v>101</v>
      </c>
      <c r="D36" s="2">
        <v>40</v>
      </c>
    </row>
    <row r="37" spans="1:5" x14ac:dyDescent="0.25">
      <c r="A37" s="52"/>
      <c r="B37" s="55" t="s">
        <v>79</v>
      </c>
      <c r="C37" s="50"/>
      <c r="D37" s="51"/>
      <c r="E37" s="51">
        <v>200</v>
      </c>
    </row>
    <row r="38" spans="1:5" x14ac:dyDescent="0.25">
      <c r="A38" s="52"/>
      <c r="B38" s="53" t="s">
        <v>135</v>
      </c>
      <c r="C38" s="50"/>
      <c r="D38" s="51"/>
      <c r="E38" s="51"/>
    </row>
    <row r="39" spans="1:5" x14ac:dyDescent="0.25">
      <c r="A39" s="1"/>
      <c r="B39" s="54"/>
      <c r="C39" s="50"/>
      <c r="D39" s="51"/>
      <c r="E39" s="51"/>
    </row>
    <row r="40" spans="1:5" x14ac:dyDescent="0.25">
      <c r="A40" s="1">
        <v>42979</v>
      </c>
      <c r="B40" s="55" t="s">
        <v>105</v>
      </c>
      <c r="D40" s="2">
        <v>50000</v>
      </c>
    </row>
    <row r="41" spans="1:5" x14ac:dyDescent="0.25">
      <c r="A41" s="1"/>
      <c r="B41" s="55" t="s">
        <v>79</v>
      </c>
      <c r="E41" s="2">
        <v>5000</v>
      </c>
    </row>
    <row r="42" spans="1:5" x14ac:dyDescent="0.25">
      <c r="A42" s="1"/>
      <c r="B42" s="55" t="s">
        <v>48</v>
      </c>
      <c r="E42" s="2">
        <v>45000</v>
      </c>
    </row>
    <row r="43" spans="1:5" x14ac:dyDescent="0.25">
      <c r="A43" s="1"/>
      <c r="B43" s="55" t="s">
        <v>136</v>
      </c>
    </row>
    <row r="44" spans="1:5" x14ac:dyDescent="0.25">
      <c r="A44" s="1"/>
    </row>
    <row r="45" spans="1:5" x14ac:dyDescent="0.25">
      <c r="A45" s="1">
        <f>Analyze!B26</f>
        <v>42993</v>
      </c>
      <c r="B45" s="55" t="s">
        <v>79</v>
      </c>
      <c r="D45" s="2">
        <v>1500</v>
      </c>
    </row>
    <row r="46" spans="1:5" x14ac:dyDescent="0.25">
      <c r="A46" s="1"/>
      <c r="B46" s="55" t="s">
        <v>107</v>
      </c>
      <c r="E46" s="2">
        <v>1500</v>
      </c>
    </row>
    <row r="47" spans="1:5" x14ac:dyDescent="0.25">
      <c r="A47" s="1"/>
      <c r="B47" s="6" t="s">
        <v>137</v>
      </c>
    </row>
    <row r="48" spans="1:5" x14ac:dyDescent="0.25">
      <c r="A48" s="1"/>
    </row>
    <row r="49" spans="1:5" x14ac:dyDescent="0.25">
      <c r="A49" s="1">
        <f>Analyze!B28</f>
        <v>43001</v>
      </c>
      <c r="B49" s="55" t="s">
        <v>79</v>
      </c>
      <c r="D49" s="2">
        <v>480</v>
      </c>
    </row>
    <row r="50" spans="1:5" x14ac:dyDescent="0.25">
      <c r="A50" s="1"/>
      <c r="B50" s="55" t="s">
        <v>107</v>
      </c>
      <c r="E50" s="2">
        <v>480</v>
      </c>
    </row>
    <row r="51" spans="1:5" x14ac:dyDescent="0.25">
      <c r="A51" s="1"/>
      <c r="B51" s="6" t="s">
        <v>137</v>
      </c>
    </row>
    <row r="52" spans="1:5" x14ac:dyDescent="0.25">
      <c r="A52" s="1"/>
    </row>
    <row r="53" spans="1:5" x14ac:dyDescent="0.25">
      <c r="A53" s="1">
        <f>Analyze!B30</f>
        <v>43002</v>
      </c>
      <c r="B53" s="55" t="s">
        <v>79</v>
      </c>
      <c r="D53" s="2">
        <v>300</v>
      </c>
    </row>
    <row r="54" spans="1:5" x14ac:dyDescent="0.25">
      <c r="A54" s="1"/>
      <c r="B54" s="55" t="s">
        <v>107</v>
      </c>
      <c r="E54" s="2">
        <v>300</v>
      </c>
    </row>
    <row r="55" spans="1:5" x14ac:dyDescent="0.25">
      <c r="A55" s="1"/>
      <c r="B55" s="6" t="s">
        <v>137</v>
      </c>
    </row>
    <row r="56" spans="1:5" x14ac:dyDescent="0.25">
      <c r="A56" s="1"/>
    </row>
    <row r="57" spans="1:5" x14ac:dyDescent="0.25">
      <c r="A57" s="1">
        <f>Analyze!B32</f>
        <v>43002</v>
      </c>
      <c r="B57" s="55" t="s">
        <v>79</v>
      </c>
      <c r="D57" s="2">
        <v>200</v>
      </c>
    </row>
    <row r="58" spans="1:5" x14ac:dyDescent="0.25">
      <c r="A58" s="1"/>
      <c r="B58" s="55" t="s">
        <v>107</v>
      </c>
      <c r="E58" s="2">
        <v>200</v>
      </c>
    </row>
    <row r="59" spans="1:5" x14ac:dyDescent="0.25">
      <c r="A59" s="1"/>
      <c r="B59" s="6" t="s">
        <v>137</v>
      </c>
    </row>
    <row r="60" spans="1:5" x14ac:dyDescent="0.25">
      <c r="A60" s="1"/>
    </row>
    <row r="61" spans="1:5" x14ac:dyDescent="0.25">
      <c r="A61" s="1">
        <f>Analyze!B34</f>
        <v>43002</v>
      </c>
      <c r="B61" s="55" t="s">
        <v>112</v>
      </c>
      <c r="D61" s="2">
        <v>500</v>
      </c>
    </row>
    <row r="62" spans="1:5" x14ac:dyDescent="0.25">
      <c r="A62" s="1"/>
      <c r="B62" s="55" t="s">
        <v>79</v>
      </c>
      <c r="E62" s="2">
        <v>500</v>
      </c>
    </row>
    <row r="63" spans="1:5" x14ac:dyDescent="0.25">
      <c r="A63" s="1"/>
      <c r="B63" s="6" t="s">
        <v>138</v>
      </c>
    </row>
    <row r="64" spans="1:5" x14ac:dyDescent="0.25">
      <c r="A64" s="1"/>
    </row>
    <row r="65" spans="1:5" x14ac:dyDescent="0.25">
      <c r="A65" s="1" t="str">
        <f>Analyze!B36</f>
        <v>31 sep 2017</v>
      </c>
      <c r="B65" s="55" t="s">
        <v>79</v>
      </c>
      <c r="D65" s="2">
        <v>3600</v>
      </c>
    </row>
    <row r="66" spans="1:5" x14ac:dyDescent="0.25">
      <c r="A66" s="1"/>
      <c r="B66" s="55" t="s">
        <v>115</v>
      </c>
      <c r="E66" s="2">
        <v>1500</v>
      </c>
    </row>
    <row r="67" spans="1:5" x14ac:dyDescent="0.25">
      <c r="A67" s="1"/>
      <c r="B67" s="55" t="s">
        <v>116</v>
      </c>
      <c r="E67" s="2">
        <v>2100</v>
      </c>
    </row>
    <row r="68" spans="1:5" x14ac:dyDescent="0.25">
      <c r="A68" s="1"/>
      <c r="B68" s="55" t="s">
        <v>139</v>
      </c>
    </row>
    <row r="69" spans="1:5" x14ac:dyDescent="0.25">
      <c r="A69" s="1"/>
    </row>
    <row r="70" spans="1:5" x14ac:dyDescent="0.25">
      <c r="A70" s="52">
        <v>43008</v>
      </c>
      <c r="B70" s="55" t="s">
        <v>118</v>
      </c>
      <c r="C70" s="50"/>
      <c r="D70" s="51">
        <v>160</v>
      </c>
      <c r="E70" s="51"/>
    </row>
    <row r="71" spans="1:5" x14ac:dyDescent="0.25">
      <c r="A71" s="52"/>
      <c r="B71" s="55" t="s">
        <v>79</v>
      </c>
      <c r="C71" s="50"/>
      <c r="D71" s="51"/>
      <c r="E71" s="51">
        <v>160</v>
      </c>
    </row>
    <row r="72" spans="1:5" x14ac:dyDescent="0.25">
      <c r="A72" s="52"/>
      <c r="B72" s="53" t="s">
        <v>140</v>
      </c>
      <c r="C72" s="50"/>
      <c r="D72" s="51"/>
      <c r="E72" s="51"/>
    </row>
    <row r="73" spans="1:5" x14ac:dyDescent="0.25">
      <c r="A73" s="1"/>
    </row>
    <row r="74" spans="1:5" x14ac:dyDescent="0.25">
      <c r="A74" s="1">
        <v>43008</v>
      </c>
      <c r="B74" s="55" t="s">
        <v>120</v>
      </c>
      <c r="D74" s="2">
        <v>325</v>
      </c>
    </row>
    <row r="75" spans="1:5" x14ac:dyDescent="0.25">
      <c r="A75" s="1"/>
      <c r="B75" s="55" t="s">
        <v>121</v>
      </c>
      <c r="E75" s="2">
        <v>325</v>
      </c>
    </row>
    <row r="76" spans="1:5" x14ac:dyDescent="0.25">
      <c r="A76" s="1"/>
      <c r="B76" s="55" t="s">
        <v>141</v>
      </c>
    </row>
    <row r="77" spans="1:5" x14ac:dyDescent="0.25">
      <c r="A77" s="1"/>
    </row>
    <row r="78" spans="1:5" x14ac:dyDescent="0.25">
      <c r="A78" s="1">
        <f>Analyze!B46</f>
        <v>43009</v>
      </c>
      <c r="B78" s="55" t="s">
        <v>79</v>
      </c>
      <c r="D78" s="2">
        <v>10000</v>
      </c>
    </row>
    <row r="79" spans="1:5" x14ac:dyDescent="0.25">
      <c r="A79" s="1"/>
      <c r="B79" s="55" t="s">
        <v>123</v>
      </c>
      <c r="E79" s="2">
        <v>10000</v>
      </c>
    </row>
    <row r="80" spans="1:5" x14ac:dyDescent="0.25">
      <c r="A80" s="1"/>
      <c r="B80" s="55" t="s">
        <v>142</v>
      </c>
    </row>
    <row r="81" spans="1:5" x14ac:dyDescent="0.25">
      <c r="A81" s="1"/>
    </row>
    <row r="82" spans="1:5" x14ac:dyDescent="0.25">
      <c r="A82" s="1">
        <v>43008</v>
      </c>
      <c r="B82" s="55" t="s">
        <v>126</v>
      </c>
      <c r="D82" s="2">
        <v>2000</v>
      </c>
    </row>
    <row r="83" spans="1:5" x14ac:dyDescent="0.25">
      <c r="A83" s="1"/>
      <c r="B83" s="55" t="s">
        <v>79</v>
      </c>
      <c r="E83" s="2">
        <v>2000</v>
      </c>
    </row>
    <row r="84" spans="1:5" x14ac:dyDescent="0.25">
      <c r="A84" s="1"/>
      <c r="B84" s="55" t="s">
        <v>143</v>
      </c>
    </row>
    <row r="85" spans="1:5" x14ac:dyDescent="0.25">
      <c r="A85" s="1"/>
    </row>
    <row r="86" spans="1:5" x14ac:dyDescent="0.25">
      <c r="A86" s="1"/>
    </row>
    <row r="87" spans="1:5" x14ac:dyDescent="0.25">
      <c r="A87" s="1"/>
    </row>
    <row r="88" spans="1:5" x14ac:dyDescent="0.25">
      <c r="A88" s="1"/>
    </row>
    <row r="89" spans="1:5" x14ac:dyDescent="0.25">
      <c r="A89" s="1"/>
    </row>
    <row r="90" spans="1:5" x14ac:dyDescent="0.25">
      <c r="A90" s="1"/>
    </row>
    <row r="91" spans="1:5" x14ac:dyDescent="0.25">
      <c r="A91" s="1"/>
    </row>
    <row r="92" spans="1:5" x14ac:dyDescent="0.25">
      <c r="A92" s="1"/>
    </row>
    <row r="93" spans="1:5" x14ac:dyDescent="0.25">
      <c r="A93" s="1"/>
    </row>
    <row r="94" spans="1:5" x14ac:dyDescent="0.25">
      <c r="A94" s="1"/>
    </row>
    <row r="95" spans="1:5" x14ac:dyDescent="0.25">
      <c r="A95" s="1"/>
    </row>
    <row r="96" spans="1:5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opLeftCell="A4" workbookViewId="0">
      <selection activeCell="D9" sqref="D9"/>
    </sheetView>
  </sheetViews>
  <sheetFormatPr defaultRowHeight="15" x14ac:dyDescent="0.25"/>
  <cols>
    <col min="1" max="1" width="9.7109375" bestFit="1" customWidth="1"/>
    <col min="2" max="2" width="40.140625" customWidth="1"/>
    <col min="3" max="5" width="10.5703125" bestFit="1" customWidth="1"/>
    <col min="10" max="11" width="10.5703125" bestFit="1" customWidth="1"/>
  </cols>
  <sheetData>
    <row r="1" spans="1:5" ht="18.75" x14ac:dyDescent="0.3">
      <c r="A1" s="4" t="s">
        <v>1</v>
      </c>
    </row>
    <row r="2" spans="1:5" ht="18.75" x14ac:dyDescent="0.3">
      <c r="A2" s="4" t="s">
        <v>8</v>
      </c>
    </row>
    <row r="3" spans="1:5" ht="18.75" x14ac:dyDescent="0.3">
      <c r="A3" s="4" t="s">
        <v>3</v>
      </c>
    </row>
    <row r="4" spans="1:5" ht="15.75" thickBot="1" x14ac:dyDescent="0.3"/>
    <row r="5" spans="1:5" ht="18.75" x14ac:dyDescent="0.3">
      <c r="A5" s="8" t="s">
        <v>0</v>
      </c>
      <c r="B5" s="9"/>
      <c r="C5" s="9"/>
      <c r="D5" s="9"/>
      <c r="E5" s="10"/>
    </row>
    <row r="6" spans="1:5" ht="19.5" thickBot="1" x14ac:dyDescent="0.35">
      <c r="A6" s="11" t="s">
        <v>4</v>
      </c>
      <c r="B6" s="7" t="s">
        <v>5</v>
      </c>
      <c r="C6" s="7" t="s">
        <v>6</v>
      </c>
      <c r="D6" s="7" t="s">
        <v>7</v>
      </c>
      <c r="E6" s="12" t="s">
        <v>9</v>
      </c>
    </row>
    <row r="7" spans="1:5" x14ac:dyDescent="0.25">
      <c r="A7" s="1">
        <v>42979</v>
      </c>
      <c r="B7" s="13" t="s">
        <v>78</v>
      </c>
      <c r="C7" s="17">
        <v>40000</v>
      </c>
      <c r="D7" s="13"/>
      <c r="E7" s="18">
        <f>C7</f>
        <v>40000</v>
      </c>
    </row>
    <row r="8" spans="1:5" x14ac:dyDescent="0.25">
      <c r="A8" s="1">
        <v>42979</v>
      </c>
      <c r="B8" s="13" t="s">
        <v>144</v>
      </c>
      <c r="C8" s="13"/>
      <c r="D8" s="17">
        <v>9600</v>
      </c>
      <c r="E8" s="18">
        <f>E7+C8-D8</f>
        <v>30400</v>
      </c>
    </row>
    <row r="9" spans="1:5" x14ac:dyDescent="0.25">
      <c r="A9" s="1">
        <v>42979</v>
      </c>
      <c r="B9" s="20" t="s">
        <v>87</v>
      </c>
      <c r="C9" s="13"/>
      <c r="D9" s="17">
        <v>3600</v>
      </c>
      <c r="E9" s="18">
        <f t="shared" ref="E9:E24" si="0">E8+C9-D9</f>
        <v>26800</v>
      </c>
    </row>
    <row r="10" spans="1:5" x14ac:dyDescent="0.25">
      <c r="A10" s="1">
        <v>42979</v>
      </c>
      <c r="B10" s="20" t="s">
        <v>145</v>
      </c>
      <c r="C10" s="13"/>
      <c r="D10" s="13">
        <v>1000</v>
      </c>
      <c r="E10" s="18">
        <f t="shared" si="0"/>
        <v>25800</v>
      </c>
    </row>
    <row r="11" spans="1:5" x14ac:dyDescent="0.25">
      <c r="A11" s="1">
        <v>42979</v>
      </c>
      <c r="B11" s="20" t="s">
        <v>146</v>
      </c>
      <c r="C11" s="13"/>
      <c r="D11" s="20">
        <v>600</v>
      </c>
      <c r="E11" s="18">
        <f t="shared" si="0"/>
        <v>25200</v>
      </c>
    </row>
    <row r="12" spans="1:5" x14ac:dyDescent="0.25">
      <c r="A12" s="1">
        <v>42979</v>
      </c>
      <c r="B12" s="20" t="s">
        <v>147</v>
      </c>
      <c r="C12" s="13"/>
      <c r="D12" s="20">
        <v>1500</v>
      </c>
      <c r="E12" s="18">
        <f t="shared" si="0"/>
        <v>23700</v>
      </c>
    </row>
    <row r="13" spans="1:5" x14ac:dyDescent="0.25">
      <c r="A13" s="1">
        <v>42979</v>
      </c>
      <c r="B13" s="20" t="s">
        <v>39</v>
      </c>
      <c r="C13" s="13"/>
      <c r="D13" s="20">
        <v>500</v>
      </c>
      <c r="E13" s="18">
        <f t="shared" si="0"/>
        <v>23200</v>
      </c>
    </row>
    <row r="14" spans="1:5" x14ac:dyDescent="0.25">
      <c r="A14" s="1">
        <v>42979</v>
      </c>
      <c r="B14" s="20" t="s">
        <v>148</v>
      </c>
      <c r="C14" s="13"/>
      <c r="D14" s="20">
        <v>200</v>
      </c>
      <c r="E14" s="18">
        <f t="shared" si="0"/>
        <v>23000</v>
      </c>
    </row>
    <row r="15" spans="1:5" x14ac:dyDescent="0.25">
      <c r="A15" s="1">
        <v>42979</v>
      </c>
      <c r="B15" s="20" t="s">
        <v>105</v>
      </c>
      <c r="C15" s="13"/>
      <c r="D15" s="20">
        <v>5000</v>
      </c>
      <c r="E15" s="18">
        <f t="shared" si="0"/>
        <v>18000</v>
      </c>
    </row>
    <row r="16" spans="1:5" x14ac:dyDescent="0.25">
      <c r="A16" s="19">
        <v>44089</v>
      </c>
      <c r="B16" s="20" t="s">
        <v>107</v>
      </c>
      <c r="C16" s="13">
        <v>1500</v>
      </c>
      <c r="D16" s="13"/>
      <c r="E16" s="18">
        <f t="shared" si="0"/>
        <v>19500</v>
      </c>
    </row>
    <row r="17" spans="1:5" x14ac:dyDescent="0.25">
      <c r="A17" s="19">
        <v>44097</v>
      </c>
      <c r="B17" s="20" t="s">
        <v>107</v>
      </c>
      <c r="C17" s="13">
        <v>480</v>
      </c>
      <c r="D17" s="13"/>
      <c r="E17" s="18">
        <f t="shared" si="0"/>
        <v>19980</v>
      </c>
    </row>
    <row r="18" spans="1:5" x14ac:dyDescent="0.25">
      <c r="A18" s="19">
        <v>44098</v>
      </c>
      <c r="B18" s="20" t="s">
        <v>107</v>
      </c>
      <c r="C18" s="13">
        <v>300</v>
      </c>
      <c r="D18" s="13"/>
      <c r="E18" s="18">
        <f t="shared" si="0"/>
        <v>20280</v>
      </c>
    </row>
    <row r="19" spans="1:5" x14ac:dyDescent="0.25">
      <c r="A19" s="19">
        <v>44098</v>
      </c>
      <c r="B19" s="20" t="s">
        <v>107</v>
      </c>
      <c r="C19" s="20">
        <v>200</v>
      </c>
      <c r="D19" s="13"/>
      <c r="E19" s="18">
        <f t="shared" si="0"/>
        <v>20480</v>
      </c>
    </row>
    <row r="20" spans="1:5" x14ac:dyDescent="0.25">
      <c r="A20" s="19">
        <v>44098</v>
      </c>
      <c r="B20" s="20" t="s">
        <v>149</v>
      </c>
      <c r="C20" s="13"/>
      <c r="D20" s="13">
        <v>500</v>
      </c>
      <c r="E20" s="18">
        <f t="shared" si="0"/>
        <v>19980</v>
      </c>
    </row>
    <row r="21" spans="1:5" x14ac:dyDescent="0.25">
      <c r="A21" s="19">
        <v>44104</v>
      </c>
      <c r="B21" s="20" t="s">
        <v>107</v>
      </c>
      <c r="C21" s="20">
        <v>3600</v>
      </c>
      <c r="D21" s="13"/>
      <c r="E21" s="18">
        <f t="shared" si="0"/>
        <v>23580</v>
      </c>
    </row>
    <row r="22" spans="1:5" x14ac:dyDescent="0.25">
      <c r="A22" s="19">
        <v>44104</v>
      </c>
      <c r="B22" s="20" t="s">
        <v>150</v>
      </c>
      <c r="C22" s="20"/>
      <c r="D22" s="13">
        <v>160</v>
      </c>
      <c r="E22" s="18">
        <f t="shared" si="0"/>
        <v>23420</v>
      </c>
    </row>
    <row r="23" spans="1:5" x14ac:dyDescent="0.25">
      <c r="A23" s="19">
        <v>44104</v>
      </c>
      <c r="B23" s="20" t="s">
        <v>151</v>
      </c>
      <c r="C23" s="20">
        <v>10000</v>
      </c>
      <c r="D23" s="13"/>
      <c r="E23" s="18">
        <f t="shared" si="0"/>
        <v>33420</v>
      </c>
    </row>
    <row r="24" spans="1:5" ht="15.75" thickBot="1" x14ac:dyDescent="0.3">
      <c r="A24" s="61">
        <v>44104</v>
      </c>
      <c r="B24" s="15" t="s">
        <v>152</v>
      </c>
      <c r="C24" s="15"/>
      <c r="D24" s="15">
        <v>2000</v>
      </c>
      <c r="E24" s="62">
        <f t="shared" si="0"/>
        <v>31420</v>
      </c>
    </row>
    <row r="26" spans="1:5" ht="15.75" thickBot="1" x14ac:dyDescent="0.3"/>
    <row r="27" spans="1:5" ht="18.75" x14ac:dyDescent="0.3">
      <c r="A27" s="8"/>
      <c r="B27" s="9" t="s">
        <v>153</v>
      </c>
      <c r="C27" s="9"/>
      <c r="D27" s="9"/>
      <c r="E27" s="10"/>
    </row>
    <row r="28" spans="1:5" ht="19.5" thickBot="1" x14ac:dyDescent="0.35">
      <c r="A28" s="11" t="s">
        <v>4</v>
      </c>
      <c r="B28" s="7" t="s">
        <v>5</v>
      </c>
      <c r="C28" s="7" t="s">
        <v>6</v>
      </c>
      <c r="D28" s="7" t="s">
        <v>7</v>
      </c>
      <c r="E28" s="12" t="s">
        <v>9</v>
      </c>
    </row>
    <row r="29" spans="1:5" x14ac:dyDescent="0.25">
      <c r="A29" s="19">
        <v>44089</v>
      </c>
      <c r="B29" s="63" t="s">
        <v>79</v>
      </c>
      <c r="C29" s="17"/>
      <c r="D29" s="13">
        <v>1500</v>
      </c>
      <c r="E29" s="18">
        <f>D29</f>
        <v>1500</v>
      </c>
    </row>
    <row r="30" spans="1:5" x14ac:dyDescent="0.25">
      <c r="A30" s="19">
        <v>44097</v>
      </c>
      <c r="B30" s="63" t="s">
        <v>79</v>
      </c>
      <c r="C30" s="13"/>
      <c r="D30" s="13">
        <v>480</v>
      </c>
      <c r="E30" s="18">
        <f>E29-C30+D30</f>
        <v>1980</v>
      </c>
    </row>
    <row r="31" spans="1:5" x14ac:dyDescent="0.25">
      <c r="A31" s="19">
        <v>44098</v>
      </c>
      <c r="B31" s="63" t="s">
        <v>79</v>
      </c>
      <c r="C31" s="13"/>
      <c r="D31" s="13">
        <v>300</v>
      </c>
      <c r="E31" s="18">
        <f t="shared" ref="E31:E33" si="1">E30-C31+D31</f>
        <v>2280</v>
      </c>
    </row>
    <row r="32" spans="1:5" x14ac:dyDescent="0.25">
      <c r="A32" s="19">
        <v>44098</v>
      </c>
      <c r="B32" s="63" t="s">
        <v>79</v>
      </c>
      <c r="C32" s="13"/>
      <c r="D32" s="20">
        <v>200</v>
      </c>
      <c r="E32" s="18">
        <f t="shared" si="1"/>
        <v>2480</v>
      </c>
    </row>
    <row r="33" spans="1:5" ht="15.75" thickBot="1" x14ac:dyDescent="0.3">
      <c r="A33" s="14"/>
      <c r="B33" s="64" t="s">
        <v>79</v>
      </c>
      <c r="C33" s="15"/>
      <c r="D33" s="65">
        <v>3600</v>
      </c>
      <c r="E33" s="66">
        <f t="shared" si="1"/>
        <v>6080</v>
      </c>
    </row>
    <row r="35" spans="1:5" ht="15.75" thickBot="1" x14ac:dyDescent="0.3">
      <c r="B35" s="15"/>
    </row>
    <row r="36" spans="1:5" ht="18.75" x14ac:dyDescent="0.3">
      <c r="A36" s="8"/>
      <c r="B36" s="13" t="s">
        <v>78</v>
      </c>
      <c r="C36" s="9"/>
      <c r="D36" s="9"/>
      <c r="E36" s="10"/>
    </row>
    <row r="37" spans="1:5" ht="19.5" thickBot="1" x14ac:dyDescent="0.35">
      <c r="A37" s="11" t="s">
        <v>4</v>
      </c>
      <c r="B37" s="7" t="s">
        <v>5</v>
      </c>
      <c r="C37" s="7" t="s">
        <v>6</v>
      </c>
      <c r="D37" s="7" t="s">
        <v>7</v>
      </c>
      <c r="E37" s="12" t="s">
        <v>9</v>
      </c>
    </row>
    <row r="38" spans="1:5" ht="15.75" thickBot="1" x14ac:dyDescent="0.3">
      <c r="A38" s="1">
        <v>42979</v>
      </c>
      <c r="B38" s="13" t="s">
        <v>79</v>
      </c>
      <c r="C38" s="17"/>
      <c r="D38" s="13">
        <v>40000</v>
      </c>
      <c r="E38" s="67">
        <f>D38</f>
        <v>40000</v>
      </c>
    </row>
    <row r="39" spans="1:5" ht="15.75" thickBot="1" x14ac:dyDescent="0.3">
      <c r="A39" s="14"/>
      <c r="B39" s="15"/>
      <c r="C39" s="15"/>
      <c r="D39" s="15"/>
      <c r="E39" s="16"/>
    </row>
    <row r="43" spans="1:5" ht="15.75" thickBot="1" x14ac:dyDescent="0.3">
      <c r="B43" s="15"/>
    </row>
    <row r="44" spans="1:5" ht="18.75" x14ac:dyDescent="0.3">
      <c r="A44" s="8"/>
      <c r="B44" s="13" t="s">
        <v>144</v>
      </c>
      <c r="C44" s="9"/>
      <c r="D44" s="9"/>
      <c r="E44" s="10"/>
    </row>
    <row r="45" spans="1:5" ht="19.5" thickBot="1" x14ac:dyDescent="0.35">
      <c r="A45" s="11" t="s">
        <v>4</v>
      </c>
      <c r="B45" s="7" t="s">
        <v>5</v>
      </c>
      <c r="C45" s="7" t="s">
        <v>6</v>
      </c>
      <c r="D45" s="7" t="s">
        <v>7</v>
      </c>
      <c r="E45" s="12" t="s">
        <v>9</v>
      </c>
    </row>
    <row r="46" spans="1:5" x14ac:dyDescent="0.25">
      <c r="A46" s="1">
        <v>42979</v>
      </c>
      <c r="B46" s="13" t="s">
        <v>79</v>
      </c>
      <c r="C46" s="68">
        <v>9600</v>
      </c>
      <c r="E46" s="69">
        <f>C46</f>
        <v>9600</v>
      </c>
    </row>
    <row r="47" spans="1:5" ht="15.75" thickBot="1" x14ac:dyDescent="0.3">
      <c r="A47" s="14"/>
      <c r="B47" s="15"/>
      <c r="C47" s="15"/>
      <c r="D47" s="15"/>
      <c r="E47" s="16"/>
    </row>
    <row r="50" spans="1:5" ht="15.75" thickBot="1" x14ac:dyDescent="0.3"/>
    <row r="51" spans="1:5" ht="18.75" x14ac:dyDescent="0.3">
      <c r="A51" s="8"/>
      <c r="B51" s="9" t="s">
        <v>10</v>
      </c>
      <c r="C51" s="9"/>
      <c r="D51" s="9"/>
      <c r="E51" s="10"/>
    </row>
    <row r="52" spans="1:5" ht="19.5" thickBot="1" x14ac:dyDescent="0.35">
      <c r="A52" s="11" t="s">
        <v>4</v>
      </c>
      <c r="B52" s="7" t="s">
        <v>5</v>
      </c>
      <c r="C52" s="7" t="s">
        <v>6</v>
      </c>
      <c r="D52" s="7" t="s">
        <v>7</v>
      </c>
      <c r="E52" s="12" t="s">
        <v>9</v>
      </c>
    </row>
    <row r="53" spans="1:5" x14ac:dyDescent="0.25">
      <c r="A53" s="1">
        <v>42979</v>
      </c>
      <c r="B53" s="13" t="s">
        <v>154</v>
      </c>
      <c r="C53" s="13">
        <v>3600</v>
      </c>
      <c r="D53" s="17"/>
      <c r="E53" s="18">
        <f>C53</f>
        <v>3600</v>
      </c>
    </row>
    <row r="54" spans="1:5" ht="15.75" thickBot="1" x14ac:dyDescent="0.3">
      <c r="A54" s="61"/>
      <c r="B54" s="15"/>
      <c r="C54" s="15"/>
      <c r="D54" s="15"/>
      <c r="E54" s="62">
        <f>E53</f>
        <v>3600</v>
      </c>
    </row>
    <row r="56" spans="1:5" ht="15.75" thickBot="1" x14ac:dyDescent="0.3"/>
    <row r="57" spans="1:5" ht="18.75" x14ac:dyDescent="0.3">
      <c r="A57" s="8"/>
      <c r="B57" s="9" t="s">
        <v>91</v>
      </c>
      <c r="C57" s="9"/>
      <c r="D57" s="9"/>
      <c r="E57" s="10"/>
    </row>
    <row r="58" spans="1:5" ht="19.5" thickBot="1" x14ac:dyDescent="0.35">
      <c r="A58" s="11" t="s">
        <v>4</v>
      </c>
      <c r="B58" s="7" t="s">
        <v>5</v>
      </c>
      <c r="C58" s="7" t="s">
        <v>6</v>
      </c>
      <c r="D58" s="7" t="s">
        <v>7</v>
      </c>
      <c r="E58" s="12" t="s">
        <v>9</v>
      </c>
    </row>
    <row r="59" spans="1:5" x14ac:dyDescent="0.25">
      <c r="A59" s="1">
        <v>42979</v>
      </c>
      <c r="B59" s="13" t="s">
        <v>154</v>
      </c>
      <c r="C59" s="13">
        <v>1000</v>
      </c>
      <c r="D59" s="17"/>
      <c r="E59" s="18">
        <f>C59</f>
        <v>1000</v>
      </c>
    </row>
    <row r="60" spans="1:5" x14ac:dyDescent="0.25">
      <c r="A60" s="1"/>
      <c r="B60" s="20" t="s">
        <v>92</v>
      </c>
      <c r="C60" s="13">
        <v>1000</v>
      </c>
      <c r="D60" s="17"/>
      <c r="E60" s="18">
        <v>2000</v>
      </c>
    </row>
    <row r="61" spans="1:5" ht="15.75" thickBot="1" x14ac:dyDescent="0.3">
      <c r="A61" s="61"/>
      <c r="B61" s="15"/>
      <c r="C61" s="15"/>
      <c r="D61" s="15"/>
      <c r="E61" s="62">
        <v>2000</v>
      </c>
    </row>
    <row r="63" spans="1:5" ht="15.75" thickBot="1" x14ac:dyDescent="0.3"/>
    <row r="64" spans="1:5" ht="18.75" x14ac:dyDescent="0.3">
      <c r="A64" s="8"/>
      <c r="B64" s="9" t="s">
        <v>155</v>
      </c>
      <c r="C64" s="9"/>
      <c r="D64" s="9"/>
      <c r="E64" s="10"/>
    </row>
    <row r="65" spans="1:5" ht="19.5" thickBot="1" x14ac:dyDescent="0.35">
      <c r="A65" s="11" t="s">
        <v>4</v>
      </c>
      <c r="B65" s="7" t="s">
        <v>5</v>
      </c>
      <c r="C65" s="7" t="s">
        <v>6</v>
      </c>
      <c r="D65" s="7" t="s">
        <v>7</v>
      </c>
      <c r="E65" s="12" t="s">
        <v>9</v>
      </c>
    </row>
    <row r="66" spans="1:5" x14ac:dyDescent="0.25">
      <c r="A66" s="1">
        <v>42979</v>
      </c>
      <c r="B66" s="13" t="s">
        <v>154</v>
      </c>
      <c r="C66" s="13">
        <v>600</v>
      </c>
      <c r="D66" s="17"/>
      <c r="E66" s="18">
        <f>C66</f>
        <v>600</v>
      </c>
    </row>
    <row r="67" spans="1:5" ht="15.75" thickBot="1" x14ac:dyDescent="0.3">
      <c r="A67" s="61"/>
      <c r="B67" s="15"/>
      <c r="C67" s="15"/>
      <c r="D67" s="15"/>
      <c r="E67" s="62">
        <f>E66</f>
        <v>600</v>
      </c>
    </row>
    <row r="69" spans="1:5" ht="15.75" thickBot="1" x14ac:dyDescent="0.3"/>
    <row r="70" spans="1:5" ht="18.75" x14ac:dyDescent="0.3">
      <c r="A70" s="8"/>
      <c r="B70" s="9" t="s">
        <v>156</v>
      </c>
      <c r="C70" s="9"/>
      <c r="D70" s="9"/>
      <c r="E70" s="10"/>
    </row>
    <row r="71" spans="1:5" ht="19.5" thickBot="1" x14ac:dyDescent="0.35">
      <c r="A71" s="11" t="s">
        <v>4</v>
      </c>
      <c r="B71" s="7" t="s">
        <v>5</v>
      </c>
      <c r="C71" s="7" t="s">
        <v>6</v>
      </c>
      <c r="D71" s="7" t="s">
        <v>7</v>
      </c>
      <c r="E71" s="12" t="s">
        <v>9</v>
      </c>
    </row>
    <row r="72" spans="1:5" x14ac:dyDescent="0.25">
      <c r="A72" s="1">
        <v>42979</v>
      </c>
      <c r="B72" s="13" t="s">
        <v>154</v>
      </c>
      <c r="C72" s="13">
        <v>1500</v>
      </c>
      <c r="D72" s="17"/>
      <c r="E72" s="18">
        <f>C72</f>
        <v>1500</v>
      </c>
    </row>
    <row r="73" spans="1:5" ht="15.75" thickBot="1" x14ac:dyDescent="0.3">
      <c r="A73" s="61"/>
      <c r="B73" s="15"/>
      <c r="C73" s="15"/>
      <c r="D73" s="15"/>
      <c r="E73" s="62">
        <f>E72</f>
        <v>1500</v>
      </c>
    </row>
    <row r="76" spans="1:5" ht="15.75" thickBot="1" x14ac:dyDescent="0.3"/>
    <row r="77" spans="1:5" ht="18.75" x14ac:dyDescent="0.3">
      <c r="A77" s="8"/>
      <c r="B77" s="9" t="s">
        <v>157</v>
      </c>
      <c r="C77" s="9"/>
      <c r="D77" s="9"/>
      <c r="E77" s="10"/>
    </row>
    <row r="78" spans="1:5" ht="19.5" thickBot="1" x14ac:dyDescent="0.35">
      <c r="A78" s="11" t="s">
        <v>4</v>
      </c>
      <c r="B78" s="7" t="s">
        <v>5</v>
      </c>
      <c r="C78" s="7" t="s">
        <v>6</v>
      </c>
      <c r="D78" s="7" t="s">
        <v>7</v>
      </c>
      <c r="E78" s="12" t="s">
        <v>9</v>
      </c>
    </row>
    <row r="79" spans="1:5" x14ac:dyDescent="0.25">
      <c r="A79" s="1">
        <v>42979</v>
      </c>
      <c r="B79" s="13" t="s">
        <v>154</v>
      </c>
      <c r="C79" s="13">
        <v>500</v>
      </c>
      <c r="D79" s="17"/>
      <c r="E79" s="18">
        <f>C79</f>
        <v>500</v>
      </c>
    </row>
    <row r="80" spans="1:5" ht="15.75" thickBot="1" x14ac:dyDescent="0.3">
      <c r="A80" s="61"/>
      <c r="B80" s="15"/>
      <c r="C80" s="15"/>
      <c r="D80" s="15"/>
      <c r="E80" s="62">
        <f>E79</f>
        <v>500</v>
      </c>
    </row>
    <row r="82" spans="1:5" ht="15.75" thickBot="1" x14ac:dyDescent="0.3"/>
    <row r="83" spans="1:5" ht="18.75" x14ac:dyDescent="0.3">
      <c r="A83" s="8"/>
      <c r="B83" s="9" t="s">
        <v>158</v>
      </c>
      <c r="C83" s="9"/>
      <c r="D83" s="9"/>
      <c r="E83" s="10"/>
    </row>
    <row r="84" spans="1:5" ht="19.5" thickBot="1" x14ac:dyDescent="0.35">
      <c r="A84" s="11" t="s">
        <v>4</v>
      </c>
      <c r="B84" s="7" t="s">
        <v>5</v>
      </c>
      <c r="C84" s="7" t="s">
        <v>6</v>
      </c>
      <c r="D84" s="7" t="s">
        <v>7</v>
      </c>
      <c r="E84" s="12" t="s">
        <v>9</v>
      </c>
    </row>
    <row r="85" spans="1:5" x14ac:dyDescent="0.25">
      <c r="A85" s="1">
        <v>42979</v>
      </c>
      <c r="B85" s="13" t="s">
        <v>154</v>
      </c>
      <c r="C85" s="13">
        <v>160</v>
      </c>
      <c r="D85" s="17"/>
      <c r="E85" s="18">
        <f>C85</f>
        <v>160</v>
      </c>
    </row>
    <row r="86" spans="1:5" ht="15.75" thickBot="1" x14ac:dyDescent="0.3">
      <c r="A86" s="61"/>
      <c r="B86" s="15"/>
      <c r="C86" s="15"/>
      <c r="D86" s="15"/>
      <c r="E86" s="62">
        <f>E85</f>
        <v>160</v>
      </c>
    </row>
    <row r="88" spans="1:5" ht="15.75" thickBot="1" x14ac:dyDescent="0.3"/>
    <row r="89" spans="1:5" ht="18.75" x14ac:dyDescent="0.3">
      <c r="A89" s="8"/>
      <c r="B89" s="9" t="s">
        <v>159</v>
      </c>
      <c r="C89" s="9"/>
      <c r="D89" s="9"/>
      <c r="E89" s="10"/>
    </row>
    <row r="90" spans="1:5" ht="19.5" thickBot="1" x14ac:dyDescent="0.35">
      <c r="A90" s="11" t="s">
        <v>4</v>
      </c>
      <c r="B90" s="7" t="s">
        <v>5</v>
      </c>
      <c r="C90" s="7" t="s">
        <v>6</v>
      </c>
      <c r="D90" s="7" t="s">
        <v>7</v>
      </c>
      <c r="E90" s="12" t="s">
        <v>9</v>
      </c>
    </row>
    <row r="91" spans="1:5" x14ac:dyDescent="0.25">
      <c r="A91" s="1">
        <v>42979</v>
      </c>
      <c r="B91" s="13" t="s">
        <v>154</v>
      </c>
      <c r="C91" s="13">
        <v>40</v>
      </c>
      <c r="D91" s="17"/>
      <c r="E91" s="18">
        <f>C91</f>
        <v>40</v>
      </c>
    </row>
    <row r="92" spans="1:5" ht="15.75" thickBot="1" x14ac:dyDescent="0.3">
      <c r="A92" s="61"/>
      <c r="B92" s="15"/>
      <c r="C92" s="15"/>
      <c r="D92" s="15"/>
      <c r="E92" s="62">
        <f>E91</f>
        <v>40</v>
      </c>
    </row>
    <row r="94" spans="1:5" ht="15.75" thickBot="1" x14ac:dyDescent="0.3"/>
    <row r="95" spans="1:5" ht="18.75" x14ac:dyDescent="0.3">
      <c r="A95" s="8"/>
      <c r="B95" s="9" t="s">
        <v>161</v>
      </c>
      <c r="C95" s="9"/>
      <c r="D95" s="9"/>
      <c r="E95" s="10"/>
    </row>
    <row r="96" spans="1:5" ht="19.5" thickBot="1" x14ac:dyDescent="0.35">
      <c r="A96" s="11" t="s">
        <v>4</v>
      </c>
      <c r="B96" s="7" t="s">
        <v>5</v>
      </c>
      <c r="C96" s="7" t="s">
        <v>6</v>
      </c>
      <c r="D96" s="7" t="s">
        <v>7</v>
      </c>
      <c r="E96" s="12" t="s">
        <v>9</v>
      </c>
    </row>
    <row r="97" spans="1:5" x14ac:dyDescent="0.25">
      <c r="A97" s="1">
        <v>42979</v>
      </c>
      <c r="B97" s="13" t="s">
        <v>154</v>
      </c>
      <c r="C97" s="13">
        <v>5000</v>
      </c>
      <c r="D97" s="17"/>
      <c r="E97" s="18">
        <f>C97</f>
        <v>5000</v>
      </c>
    </row>
    <row r="98" spans="1:5" x14ac:dyDescent="0.25">
      <c r="A98" s="1"/>
      <c r="B98" s="20" t="s">
        <v>160</v>
      </c>
      <c r="C98" s="13">
        <v>45000</v>
      </c>
      <c r="D98" s="17"/>
      <c r="E98" s="18">
        <v>50000</v>
      </c>
    </row>
    <row r="99" spans="1:5" ht="15.75" thickBot="1" x14ac:dyDescent="0.3">
      <c r="A99" s="61"/>
      <c r="B99" s="15"/>
      <c r="C99" s="15"/>
      <c r="D99" s="15"/>
      <c r="E99" s="62">
        <v>50000</v>
      </c>
    </row>
    <row r="101" spans="1:5" ht="15.75" thickBot="1" x14ac:dyDescent="0.3"/>
    <row r="102" spans="1:5" ht="18.75" x14ac:dyDescent="0.3">
      <c r="A102" s="8"/>
      <c r="B102" s="9" t="s">
        <v>160</v>
      </c>
      <c r="C102" s="9"/>
      <c r="D102" s="9"/>
      <c r="E102" s="10"/>
    </row>
    <row r="103" spans="1:5" ht="19.5" thickBot="1" x14ac:dyDescent="0.35">
      <c r="A103" s="11" t="s">
        <v>4</v>
      </c>
      <c r="B103" s="7" t="s">
        <v>5</v>
      </c>
      <c r="C103" s="7" t="s">
        <v>6</v>
      </c>
      <c r="D103" s="7" t="s">
        <v>7</v>
      </c>
      <c r="E103" s="12" t="s">
        <v>9</v>
      </c>
    </row>
    <row r="104" spans="1:5" x14ac:dyDescent="0.25">
      <c r="A104" s="1">
        <v>42979</v>
      </c>
      <c r="B104" s="13" t="s">
        <v>105</v>
      </c>
      <c r="C104" s="13"/>
      <c r="D104" s="17">
        <v>45000</v>
      </c>
      <c r="E104" s="18">
        <v>45000</v>
      </c>
    </row>
    <row r="105" spans="1:5" ht="15.75" thickBot="1" x14ac:dyDescent="0.3">
      <c r="A105" s="61"/>
      <c r="B105" s="15"/>
      <c r="C105" s="15"/>
      <c r="D105" s="15"/>
      <c r="E105" s="62">
        <f>E104</f>
        <v>45000</v>
      </c>
    </row>
    <row r="108" spans="1:5" ht="15.75" thickBot="1" x14ac:dyDescent="0.3"/>
    <row r="109" spans="1:5" ht="18.75" x14ac:dyDescent="0.3">
      <c r="A109" s="8"/>
      <c r="B109" s="9" t="s">
        <v>162</v>
      </c>
      <c r="C109" s="9"/>
      <c r="D109" s="9"/>
      <c r="E109" s="10"/>
    </row>
    <row r="110" spans="1:5" ht="19.5" thickBot="1" x14ac:dyDescent="0.35">
      <c r="A110" s="11" t="s">
        <v>4</v>
      </c>
      <c r="B110" s="7" t="s">
        <v>5</v>
      </c>
      <c r="C110" s="7" t="s">
        <v>6</v>
      </c>
      <c r="D110" s="7" t="s">
        <v>7</v>
      </c>
      <c r="E110" s="12" t="s">
        <v>9</v>
      </c>
    </row>
    <row r="111" spans="1:5" x14ac:dyDescent="0.25">
      <c r="A111" s="1">
        <v>42979</v>
      </c>
      <c r="B111" s="13" t="s">
        <v>163</v>
      </c>
      <c r="C111" s="13"/>
      <c r="D111" s="17">
        <v>1000</v>
      </c>
      <c r="E111" s="18">
        <v>1000</v>
      </c>
    </row>
    <row r="112" spans="1:5" ht="15.75" thickBot="1" x14ac:dyDescent="0.3">
      <c r="A112" s="61"/>
      <c r="B112" s="15"/>
      <c r="C112" s="15"/>
      <c r="D112" s="15"/>
      <c r="E112" s="62">
        <f>E111</f>
        <v>1000</v>
      </c>
    </row>
    <row r="115" spans="1:5" ht="15.75" thickBot="1" x14ac:dyDescent="0.3"/>
    <row r="116" spans="1:5" ht="18.75" x14ac:dyDescent="0.3">
      <c r="A116" s="8"/>
      <c r="B116" s="9" t="s">
        <v>164</v>
      </c>
      <c r="C116" s="9"/>
      <c r="D116" s="9"/>
      <c r="E116" s="10"/>
    </row>
    <row r="117" spans="1:5" ht="19.5" thickBot="1" x14ac:dyDescent="0.35">
      <c r="A117" s="11" t="s">
        <v>4</v>
      </c>
      <c r="B117" s="7" t="s">
        <v>5</v>
      </c>
      <c r="C117" s="7" t="s">
        <v>6</v>
      </c>
      <c r="D117" s="7" t="s">
        <v>7</v>
      </c>
      <c r="E117" s="12" t="s">
        <v>9</v>
      </c>
    </row>
    <row r="118" spans="1:5" x14ac:dyDescent="0.25">
      <c r="A118" s="1">
        <v>44098</v>
      </c>
      <c r="B118" s="13" t="s">
        <v>154</v>
      </c>
      <c r="C118" s="13">
        <v>500</v>
      </c>
      <c r="D118" s="17"/>
      <c r="E118" s="18">
        <f>C118</f>
        <v>500</v>
      </c>
    </row>
    <row r="119" spans="1:5" ht="15.75" thickBot="1" x14ac:dyDescent="0.3">
      <c r="A119" s="61"/>
      <c r="B119" s="15"/>
      <c r="C119" s="15"/>
      <c r="D119" s="15"/>
      <c r="E119" s="62">
        <f>E118</f>
        <v>500</v>
      </c>
    </row>
    <row r="122" spans="1:5" ht="15.75" thickBot="1" x14ac:dyDescent="0.3"/>
    <row r="123" spans="1:5" ht="18.75" x14ac:dyDescent="0.3">
      <c r="A123" s="8"/>
      <c r="B123" s="9" t="s">
        <v>165</v>
      </c>
      <c r="C123" s="9"/>
      <c r="D123" s="9"/>
      <c r="E123" s="10"/>
    </row>
    <row r="124" spans="1:5" ht="19.5" thickBot="1" x14ac:dyDescent="0.35">
      <c r="A124" s="11" t="s">
        <v>4</v>
      </c>
      <c r="B124" s="7" t="s">
        <v>5</v>
      </c>
      <c r="C124" s="7" t="s">
        <v>6</v>
      </c>
      <c r="D124" s="7" t="s">
        <v>7</v>
      </c>
      <c r="E124" s="12" t="s">
        <v>9</v>
      </c>
    </row>
    <row r="125" spans="1:5" x14ac:dyDescent="0.25">
      <c r="A125" s="1">
        <v>44104</v>
      </c>
      <c r="B125" s="13" t="s">
        <v>154</v>
      </c>
      <c r="C125" s="13">
        <v>160</v>
      </c>
      <c r="D125" s="17"/>
      <c r="E125" s="18">
        <f>C125</f>
        <v>160</v>
      </c>
    </row>
    <row r="126" spans="1:5" ht="15.75" thickBot="1" x14ac:dyDescent="0.3">
      <c r="A126" s="61"/>
      <c r="B126" s="15"/>
      <c r="C126" s="15"/>
      <c r="D126" s="15"/>
      <c r="E126" s="62">
        <f>E125</f>
        <v>160</v>
      </c>
    </row>
    <row r="129" spans="1:5" ht="15.75" thickBot="1" x14ac:dyDescent="0.3"/>
    <row r="130" spans="1:5" ht="18.75" x14ac:dyDescent="0.3">
      <c r="A130" s="8"/>
      <c r="B130" s="9" t="s">
        <v>166</v>
      </c>
      <c r="C130" s="9"/>
      <c r="D130" s="9"/>
      <c r="E130" s="10"/>
    </row>
    <row r="131" spans="1:5" ht="19.5" thickBot="1" x14ac:dyDescent="0.35">
      <c r="A131" s="11" t="s">
        <v>4</v>
      </c>
      <c r="B131" s="7" t="s">
        <v>5</v>
      </c>
      <c r="C131" s="7" t="s">
        <v>6</v>
      </c>
      <c r="D131" s="7" t="s">
        <v>7</v>
      </c>
      <c r="E131" s="12" t="s">
        <v>9</v>
      </c>
    </row>
    <row r="132" spans="1:5" x14ac:dyDescent="0.25">
      <c r="A132" s="1">
        <v>44104</v>
      </c>
      <c r="B132" s="13" t="s">
        <v>167</v>
      </c>
      <c r="C132" s="13">
        <v>325</v>
      </c>
      <c r="D132" s="17"/>
      <c r="E132" s="18">
        <f>C132</f>
        <v>325</v>
      </c>
    </row>
    <row r="133" spans="1:5" ht="15.75" thickBot="1" x14ac:dyDescent="0.3">
      <c r="A133" s="61"/>
      <c r="B133" s="15"/>
      <c r="C133" s="15"/>
      <c r="D133" s="15"/>
      <c r="E133" s="62">
        <f>E132</f>
        <v>325</v>
      </c>
    </row>
    <row r="135" spans="1:5" ht="15.75" thickBot="1" x14ac:dyDescent="0.3"/>
    <row r="136" spans="1:5" ht="18.75" x14ac:dyDescent="0.3">
      <c r="A136" s="8"/>
      <c r="B136" s="9" t="s">
        <v>168</v>
      </c>
      <c r="C136" s="9"/>
      <c r="D136" s="9"/>
      <c r="E136" s="10"/>
    </row>
    <row r="137" spans="1:5" ht="19.5" thickBot="1" x14ac:dyDescent="0.35">
      <c r="A137" s="11" t="s">
        <v>4</v>
      </c>
      <c r="B137" s="7" t="s">
        <v>5</v>
      </c>
      <c r="C137" s="7" t="s">
        <v>6</v>
      </c>
      <c r="D137" s="7" t="s">
        <v>7</v>
      </c>
      <c r="E137" s="12" t="s">
        <v>9</v>
      </c>
    </row>
    <row r="138" spans="1:5" x14ac:dyDescent="0.25">
      <c r="A138" s="1">
        <v>44104</v>
      </c>
      <c r="B138" s="13" t="s">
        <v>168</v>
      </c>
      <c r="C138" s="13"/>
      <c r="D138" s="17">
        <v>325</v>
      </c>
      <c r="E138" s="18">
        <v>325</v>
      </c>
    </row>
    <row r="139" spans="1:5" ht="15.75" thickBot="1" x14ac:dyDescent="0.3">
      <c r="A139" s="61"/>
      <c r="B139" s="15"/>
      <c r="C139" s="15"/>
      <c r="D139" s="15"/>
      <c r="E139" s="62">
        <f>E138</f>
        <v>325</v>
      </c>
    </row>
    <row r="141" spans="1:5" ht="15.75" thickBot="1" x14ac:dyDescent="0.3"/>
    <row r="142" spans="1:5" ht="18.75" x14ac:dyDescent="0.3">
      <c r="A142" s="8"/>
      <c r="B142" s="9" t="s">
        <v>169</v>
      </c>
      <c r="C142" s="9"/>
      <c r="D142" s="9"/>
      <c r="E142" s="10"/>
    </row>
    <row r="143" spans="1:5" ht="19.5" thickBot="1" x14ac:dyDescent="0.35">
      <c r="A143" s="11" t="s">
        <v>4</v>
      </c>
      <c r="B143" s="7" t="s">
        <v>5</v>
      </c>
      <c r="C143" s="7" t="s">
        <v>6</v>
      </c>
      <c r="D143" s="7" t="s">
        <v>7</v>
      </c>
      <c r="E143" s="12" t="s">
        <v>9</v>
      </c>
    </row>
    <row r="144" spans="1:5" x14ac:dyDescent="0.25">
      <c r="A144" s="1">
        <v>44104</v>
      </c>
      <c r="B144" s="13" t="s">
        <v>154</v>
      </c>
      <c r="C144" s="13"/>
      <c r="D144" s="17">
        <v>10000</v>
      </c>
      <c r="E144" s="18">
        <v>10000</v>
      </c>
    </row>
    <row r="145" spans="1:5" ht="15.75" thickBot="1" x14ac:dyDescent="0.3">
      <c r="A145" s="61"/>
      <c r="B145" s="15"/>
      <c r="C145" s="15"/>
      <c r="D145" s="15"/>
      <c r="E145" s="62">
        <f>E144</f>
        <v>10000</v>
      </c>
    </row>
    <row r="147" spans="1:5" ht="15.75" thickBot="1" x14ac:dyDescent="0.3"/>
    <row r="148" spans="1:5" ht="18.75" x14ac:dyDescent="0.3">
      <c r="A148" s="8"/>
      <c r="B148" s="9" t="s">
        <v>170</v>
      </c>
      <c r="C148" s="9"/>
      <c r="D148" s="9"/>
      <c r="E148" s="10"/>
    </row>
    <row r="149" spans="1:5" ht="19.5" thickBot="1" x14ac:dyDescent="0.35">
      <c r="A149" s="11" t="s">
        <v>4</v>
      </c>
      <c r="B149" s="7" t="s">
        <v>5</v>
      </c>
      <c r="C149" s="7" t="s">
        <v>6</v>
      </c>
      <c r="D149" s="7" t="s">
        <v>7</v>
      </c>
      <c r="E149" s="12" t="s">
        <v>9</v>
      </c>
    </row>
    <row r="150" spans="1:5" x14ac:dyDescent="0.25">
      <c r="A150" s="1">
        <v>44104</v>
      </c>
      <c r="B150" s="13" t="s">
        <v>154</v>
      </c>
      <c r="C150" s="13">
        <v>2000</v>
      </c>
      <c r="D150" s="17"/>
      <c r="E150" s="18">
        <v>2000</v>
      </c>
    </row>
    <row r="151" spans="1:5" ht="15.75" thickBot="1" x14ac:dyDescent="0.3">
      <c r="A151" s="61"/>
      <c r="B151" s="15"/>
      <c r="C151" s="15"/>
      <c r="D151" s="15"/>
      <c r="E151" s="62">
        <f>E150</f>
        <v>2000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6" sqref="B6"/>
    </sheetView>
  </sheetViews>
  <sheetFormatPr defaultRowHeight="15" x14ac:dyDescent="0.25"/>
  <cols>
    <col min="1" max="1" width="27.85546875" customWidth="1"/>
    <col min="2" max="3" width="14" style="2" bestFit="1" customWidth="1"/>
  </cols>
  <sheetData>
    <row r="1" spans="1:12" ht="18.75" x14ac:dyDescent="0.3">
      <c r="A1" s="4" t="s">
        <v>1</v>
      </c>
    </row>
    <row r="2" spans="1:12" ht="18.75" x14ac:dyDescent="0.3">
      <c r="A2" s="4" t="s">
        <v>51</v>
      </c>
    </row>
    <row r="3" spans="1:12" ht="18.75" x14ac:dyDescent="0.3">
      <c r="A3" s="4" t="s">
        <v>52</v>
      </c>
    </row>
    <row r="4" spans="1:12" x14ac:dyDescent="0.25">
      <c r="A4" s="72" t="s">
        <v>171</v>
      </c>
      <c r="B4" s="73" t="s">
        <v>172</v>
      </c>
      <c r="C4" s="73" t="s">
        <v>173</v>
      </c>
      <c r="D4" s="55"/>
      <c r="E4" s="55"/>
    </row>
    <row r="5" spans="1:12" x14ac:dyDescent="0.25">
      <c r="A5" s="74" t="s">
        <v>0</v>
      </c>
      <c r="B5" s="75">
        <v>31420</v>
      </c>
      <c r="C5" s="73"/>
      <c r="D5" s="55"/>
      <c r="E5" s="55"/>
    </row>
    <row r="6" spans="1:12" x14ac:dyDescent="0.25">
      <c r="A6" s="74" t="s">
        <v>107</v>
      </c>
      <c r="B6" s="73"/>
      <c r="C6" s="73">
        <v>6080</v>
      </c>
      <c r="D6" s="55"/>
      <c r="E6" s="55"/>
    </row>
    <row r="7" spans="1:12" x14ac:dyDescent="0.25">
      <c r="A7" s="74" t="s">
        <v>78</v>
      </c>
      <c r="B7" s="73"/>
      <c r="C7" s="73">
        <v>40000</v>
      </c>
      <c r="D7" s="55"/>
      <c r="E7" s="55"/>
    </row>
    <row r="8" spans="1:12" x14ac:dyDescent="0.25">
      <c r="A8" s="74" t="s">
        <v>19</v>
      </c>
      <c r="B8" s="73">
        <v>9600</v>
      </c>
      <c r="C8" s="73"/>
      <c r="D8" s="55"/>
      <c r="E8" s="55"/>
    </row>
    <row r="9" spans="1:12" x14ac:dyDescent="0.25">
      <c r="A9" s="74" t="s">
        <v>10</v>
      </c>
      <c r="B9" s="73">
        <v>3600</v>
      </c>
      <c r="C9" s="73"/>
      <c r="D9" s="55"/>
      <c r="E9" s="55"/>
    </row>
    <row r="10" spans="1:12" x14ac:dyDescent="0.25">
      <c r="A10" s="74" t="s">
        <v>163</v>
      </c>
      <c r="B10" s="73">
        <v>2000</v>
      </c>
      <c r="C10" s="73"/>
      <c r="D10" s="55"/>
      <c r="E10" s="55"/>
    </row>
    <row r="11" spans="1:12" s="27" customFormat="1" x14ac:dyDescent="0.25">
      <c r="A11" s="74" t="s">
        <v>92</v>
      </c>
      <c r="B11" s="76"/>
      <c r="C11" s="76">
        <v>1000</v>
      </c>
      <c r="D11" s="71"/>
      <c r="E11" s="71"/>
      <c r="F11"/>
      <c r="G11"/>
      <c r="H11"/>
      <c r="I11"/>
      <c r="J11"/>
      <c r="K11"/>
      <c r="L11"/>
    </row>
    <row r="12" spans="1:12" x14ac:dyDescent="0.25">
      <c r="A12" s="74" t="s">
        <v>155</v>
      </c>
      <c r="B12" s="73">
        <v>600</v>
      </c>
      <c r="C12" s="73"/>
      <c r="D12" s="55"/>
      <c r="E12" s="55"/>
    </row>
    <row r="13" spans="1:12" x14ac:dyDescent="0.25">
      <c r="A13" s="74" t="s">
        <v>156</v>
      </c>
      <c r="B13" s="73">
        <v>1500</v>
      </c>
      <c r="C13" s="73"/>
      <c r="D13" s="55"/>
      <c r="E13" s="55"/>
    </row>
    <row r="14" spans="1:12" x14ac:dyDescent="0.25">
      <c r="A14" s="74" t="s">
        <v>39</v>
      </c>
      <c r="B14" s="73">
        <v>500</v>
      </c>
      <c r="C14" s="73"/>
      <c r="D14" s="55"/>
      <c r="E14" s="55"/>
    </row>
    <row r="15" spans="1:12" x14ac:dyDescent="0.25">
      <c r="A15" s="74" t="s">
        <v>174</v>
      </c>
      <c r="B15" s="73">
        <v>160</v>
      </c>
      <c r="C15" s="73"/>
      <c r="D15" s="55"/>
      <c r="E15" s="55"/>
    </row>
    <row r="16" spans="1:12" x14ac:dyDescent="0.25">
      <c r="A16" s="74" t="s">
        <v>101</v>
      </c>
      <c r="B16" s="73">
        <v>40</v>
      </c>
      <c r="C16" s="73"/>
      <c r="D16" s="55"/>
      <c r="E16" s="55"/>
    </row>
    <row r="17" spans="1:5" x14ac:dyDescent="0.25">
      <c r="A17" s="74" t="s">
        <v>105</v>
      </c>
      <c r="B17" s="73">
        <v>50000</v>
      </c>
      <c r="C17" s="73"/>
      <c r="D17" s="55"/>
      <c r="E17" s="55"/>
    </row>
    <row r="18" spans="1:5" x14ac:dyDescent="0.25">
      <c r="A18" s="74" t="s">
        <v>160</v>
      </c>
      <c r="B18" s="73"/>
      <c r="C18" s="73">
        <v>45000</v>
      </c>
      <c r="D18" s="55"/>
      <c r="E18" s="55"/>
    </row>
    <row r="19" spans="1:5" x14ac:dyDescent="0.25">
      <c r="A19" s="74" t="s">
        <v>175</v>
      </c>
      <c r="B19" s="73">
        <v>500</v>
      </c>
      <c r="C19" s="73"/>
      <c r="D19" s="55"/>
      <c r="E19" s="55"/>
    </row>
    <row r="20" spans="1:5" x14ac:dyDescent="0.25">
      <c r="A20" s="74" t="s">
        <v>150</v>
      </c>
      <c r="B20" s="73">
        <v>160</v>
      </c>
      <c r="C20" s="73"/>
      <c r="D20" s="55"/>
      <c r="E20" s="55"/>
    </row>
    <row r="21" spans="1:5" x14ac:dyDescent="0.25">
      <c r="A21" s="74" t="s">
        <v>176</v>
      </c>
      <c r="B21" s="73">
        <v>325</v>
      </c>
      <c r="C21" s="73"/>
      <c r="D21" s="55"/>
      <c r="E21" s="55"/>
    </row>
    <row r="22" spans="1:5" x14ac:dyDescent="0.25">
      <c r="A22" s="74" t="s">
        <v>177</v>
      </c>
      <c r="B22" s="73"/>
      <c r="C22" s="73">
        <v>325</v>
      </c>
      <c r="D22" s="55"/>
      <c r="E22" s="55"/>
    </row>
    <row r="23" spans="1:5" x14ac:dyDescent="0.25">
      <c r="A23" s="74" t="s">
        <v>169</v>
      </c>
      <c r="B23" s="73"/>
      <c r="C23" s="73">
        <v>10000</v>
      </c>
      <c r="D23" s="55"/>
      <c r="E23" s="55"/>
    </row>
    <row r="24" spans="1:5" x14ac:dyDescent="0.25">
      <c r="A24" s="74" t="s">
        <v>170</v>
      </c>
      <c r="B24" s="73">
        <v>2000</v>
      </c>
      <c r="C24" s="73"/>
      <c r="D24" s="55"/>
      <c r="E24" s="55"/>
    </row>
    <row r="25" spans="1:5" ht="15.75" x14ac:dyDescent="0.25">
      <c r="A25" s="77" t="s">
        <v>178</v>
      </c>
      <c r="B25" s="78">
        <f>SUM(B5:B24)</f>
        <v>102405</v>
      </c>
      <c r="C25" s="78">
        <f>SUM(C5:C24)</f>
        <v>102405</v>
      </c>
      <c r="D25" s="55"/>
      <c r="E25" s="55"/>
    </row>
    <row r="26" spans="1:5" x14ac:dyDescent="0.25">
      <c r="A26" s="55"/>
      <c r="B26" s="56"/>
      <c r="C26" s="56"/>
      <c r="D26" s="55"/>
      <c r="E26" s="55"/>
    </row>
  </sheetData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10" zoomScale="85" zoomScaleNormal="85" workbookViewId="0">
      <selection activeCell="N31" sqref="N31"/>
    </sheetView>
  </sheetViews>
  <sheetFormatPr defaultRowHeight="15" x14ac:dyDescent="0.25"/>
  <cols>
    <col min="1" max="1" width="24.7109375" customWidth="1"/>
    <col min="2" max="3" width="14.5703125" style="79" bestFit="1" customWidth="1"/>
    <col min="4" max="4" width="4.28515625" style="41" customWidth="1"/>
    <col min="5" max="6" width="13.5703125" customWidth="1"/>
    <col min="7" max="8" width="14.5703125" bestFit="1" customWidth="1"/>
    <col min="9" max="12" width="13.5703125" customWidth="1"/>
  </cols>
  <sheetData>
    <row r="1" spans="1:12" ht="18.75" x14ac:dyDescent="0.3">
      <c r="A1" s="4" t="s">
        <v>1</v>
      </c>
    </row>
    <row r="2" spans="1:12" ht="18.75" x14ac:dyDescent="0.3">
      <c r="A2" s="4" t="s">
        <v>63</v>
      </c>
    </row>
    <row r="3" spans="1:12" ht="18.75" x14ac:dyDescent="0.3">
      <c r="A3" s="4" t="s">
        <v>52</v>
      </c>
    </row>
    <row r="4" spans="1:12" ht="18.75" x14ac:dyDescent="0.3">
      <c r="A4" s="4"/>
      <c r="B4" s="70" t="s">
        <v>51</v>
      </c>
      <c r="C4" s="70"/>
      <c r="D4" s="42"/>
      <c r="E4" s="70" t="s">
        <v>56</v>
      </c>
      <c r="F4" s="70"/>
      <c r="G4" s="70" t="s">
        <v>57</v>
      </c>
      <c r="H4" s="70"/>
      <c r="I4" s="70" t="s">
        <v>58</v>
      </c>
      <c r="J4" s="70"/>
      <c r="K4" s="70" t="s">
        <v>59</v>
      </c>
      <c r="L4" s="70"/>
    </row>
    <row r="5" spans="1:12" x14ac:dyDescent="0.25">
      <c r="B5" s="80" t="s">
        <v>6</v>
      </c>
      <c r="C5" s="80" t="s">
        <v>7</v>
      </c>
      <c r="D5" s="43"/>
      <c r="E5" s="26" t="s">
        <v>6</v>
      </c>
      <c r="F5" s="26" t="s">
        <v>7</v>
      </c>
      <c r="G5" s="26" t="s">
        <v>6</v>
      </c>
      <c r="H5" s="26" t="s">
        <v>7</v>
      </c>
      <c r="I5" s="26" t="s">
        <v>6</v>
      </c>
      <c r="J5" s="26" t="s">
        <v>7</v>
      </c>
      <c r="K5" s="26" t="s">
        <v>6</v>
      </c>
      <c r="L5" s="26" t="s">
        <v>7</v>
      </c>
    </row>
    <row r="6" spans="1:12" x14ac:dyDescent="0.25">
      <c r="A6" s="74" t="s">
        <v>0</v>
      </c>
      <c r="B6" s="81">
        <v>31420</v>
      </c>
      <c r="C6" s="76"/>
      <c r="E6" s="30"/>
      <c r="G6" s="30">
        <f>B6+E6-F6</f>
        <v>31420</v>
      </c>
      <c r="H6" s="30"/>
      <c r="K6" s="30">
        <f>G6</f>
        <v>31420</v>
      </c>
    </row>
    <row r="7" spans="1:12" x14ac:dyDescent="0.25">
      <c r="A7" s="74" t="s">
        <v>107</v>
      </c>
      <c r="B7" s="76"/>
      <c r="C7" s="76">
        <v>6080</v>
      </c>
      <c r="D7" s="40"/>
      <c r="F7" s="30"/>
      <c r="G7" s="30"/>
      <c r="H7" s="30">
        <f t="shared" ref="H7:H27" si="0">C7</f>
        <v>6080</v>
      </c>
      <c r="J7" s="30">
        <f>H7</f>
        <v>6080</v>
      </c>
      <c r="K7" s="30"/>
    </row>
    <row r="8" spans="1:12" x14ac:dyDescent="0.25">
      <c r="A8" s="74" t="s">
        <v>78</v>
      </c>
      <c r="B8" s="76"/>
      <c r="C8" s="76">
        <v>40000</v>
      </c>
      <c r="F8" s="30"/>
      <c r="G8" s="30"/>
      <c r="H8" s="30">
        <f t="shared" si="0"/>
        <v>40000</v>
      </c>
      <c r="K8" s="30"/>
      <c r="L8" s="30">
        <f>H8</f>
        <v>40000</v>
      </c>
    </row>
    <row r="9" spans="1:12" x14ac:dyDescent="0.25">
      <c r="A9" s="74" t="s">
        <v>19</v>
      </c>
      <c r="B9" s="76">
        <v>9600</v>
      </c>
      <c r="C9" s="76"/>
      <c r="F9">
        <v>8800</v>
      </c>
      <c r="G9" s="30">
        <f t="shared" ref="G7:G27" si="1">B9+E9-F9</f>
        <v>800</v>
      </c>
      <c r="H9" s="30"/>
      <c r="I9" s="30">
        <f>G9</f>
        <v>800</v>
      </c>
      <c r="J9" s="30"/>
      <c r="K9" s="30"/>
      <c r="L9" s="30"/>
    </row>
    <row r="10" spans="1:12" x14ac:dyDescent="0.25">
      <c r="A10" s="74" t="s">
        <v>10</v>
      </c>
      <c r="B10" s="76">
        <v>3600</v>
      </c>
      <c r="C10" s="76"/>
      <c r="F10" s="30"/>
      <c r="G10" s="30">
        <f t="shared" si="1"/>
        <v>3600</v>
      </c>
      <c r="H10" s="30"/>
      <c r="I10" s="30"/>
      <c r="J10" s="30"/>
      <c r="K10" s="30">
        <f t="shared" ref="K10:K27" si="2">G10</f>
        <v>3600</v>
      </c>
      <c r="L10" s="30"/>
    </row>
    <row r="11" spans="1:12" x14ac:dyDescent="0.25">
      <c r="A11" s="74" t="s">
        <v>163</v>
      </c>
      <c r="B11" s="76">
        <v>2000</v>
      </c>
      <c r="C11" s="76"/>
      <c r="G11" s="30">
        <f t="shared" si="1"/>
        <v>2000</v>
      </c>
      <c r="H11" s="30"/>
      <c r="I11" s="30">
        <f t="shared" ref="I10:I27" si="3">G11</f>
        <v>2000</v>
      </c>
      <c r="J11" s="30"/>
      <c r="K11" s="30"/>
      <c r="L11" s="30"/>
    </row>
    <row r="12" spans="1:12" x14ac:dyDescent="0.25">
      <c r="A12" s="74" t="s">
        <v>92</v>
      </c>
      <c r="B12" s="76"/>
      <c r="C12" s="76">
        <v>1000</v>
      </c>
      <c r="F12" s="30"/>
      <c r="G12" s="30"/>
      <c r="H12" s="30">
        <f t="shared" si="0"/>
        <v>1000</v>
      </c>
      <c r="I12" s="30"/>
      <c r="J12" s="30"/>
      <c r="K12" s="30"/>
      <c r="L12" s="30">
        <f t="shared" ref="L10:L27" si="4">H12</f>
        <v>1000</v>
      </c>
    </row>
    <row r="13" spans="1:12" x14ac:dyDescent="0.25">
      <c r="A13" s="74" t="s">
        <v>155</v>
      </c>
      <c r="B13" s="76">
        <v>600</v>
      </c>
      <c r="C13" s="76"/>
      <c r="G13" s="30">
        <f t="shared" si="1"/>
        <v>600</v>
      </c>
      <c r="H13" s="30"/>
      <c r="I13" s="30">
        <f t="shared" si="3"/>
        <v>600</v>
      </c>
      <c r="J13" s="30"/>
      <c r="K13" s="30"/>
      <c r="L13" s="30"/>
    </row>
    <row r="14" spans="1:12" x14ac:dyDescent="0.25">
      <c r="A14" s="74" t="s">
        <v>156</v>
      </c>
      <c r="B14" s="76">
        <v>1500</v>
      </c>
      <c r="C14" s="76"/>
      <c r="G14" s="30">
        <f t="shared" si="1"/>
        <v>1500</v>
      </c>
      <c r="H14" s="30"/>
      <c r="I14" s="30"/>
      <c r="J14" s="30"/>
      <c r="K14" s="30">
        <f t="shared" si="2"/>
        <v>1500</v>
      </c>
      <c r="L14" s="30"/>
    </row>
    <row r="15" spans="1:12" x14ac:dyDescent="0.25">
      <c r="A15" s="74" t="s">
        <v>39</v>
      </c>
      <c r="B15" s="76">
        <v>500</v>
      </c>
      <c r="C15" s="76"/>
      <c r="F15" s="30"/>
      <c r="G15" s="30">
        <f t="shared" si="1"/>
        <v>500</v>
      </c>
      <c r="H15" s="30"/>
      <c r="I15" s="30"/>
      <c r="J15" s="30"/>
      <c r="K15" s="30">
        <f t="shared" si="2"/>
        <v>500</v>
      </c>
      <c r="L15" s="30"/>
    </row>
    <row r="16" spans="1:12" x14ac:dyDescent="0.25">
      <c r="A16" s="74" t="s">
        <v>174</v>
      </c>
      <c r="B16" s="76">
        <v>160</v>
      </c>
      <c r="C16" s="76"/>
      <c r="G16" s="30">
        <f t="shared" si="1"/>
        <v>160</v>
      </c>
      <c r="H16" s="30"/>
      <c r="I16" s="30">
        <f t="shared" si="3"/>
        <v>160</v>
      </c>
      <c r="J16" s="30"/>
      <c r="K16" s="30"/>
      <c r="L16" s="30"/>
    </row>
    <row r="17" spans="1:12" x14ac:dyDescent="0.25">
      <c r="A17" s="74" t="s">
        <v>101</v>
      </c>
      <c r="B17" s="76">
        <v>40</v>
      </c>
      <c r="C17" s="76"/>
      <c r="G17" s="30">
        <f t="shared" si="1"/>
        <v>40</v>
      </c>
      <c r="H17" s="30"/>
      <c r="I17" s="30">
        <f t="shared" si="3"/>
        <v>40</v>
      </c>
      <c r="J17" s="30"/>
      <c r="K17" s="30"/>
      <c r="L17" s="30"/>
    </row>
    <row r="18" spans="1:12" x14ac:dyDescent="0.25">
      <c r="A18" s="74" t="s">
        <v>105</v>
      </c>
      <c r="B18" s="76">
        <v>50000</v>
      </c>
      <c r="C18" s="76"/>
      <c r="G18" s="30">
        <f t="shared" si="1"/>
        <v>50000</v>
      </c>
      <c r="H18" s="30"/>
      <c r="I18" s="30"/>
      <c r="J18" s="30"/>
      <c r="K18" s="30">
        <f t="shared" si="2"/>
        <v>50000</v>
      </c>
      <c r="L18" s="30"/>
    </row>
    <row r="19" spans="1:12" x14ac:dyDescent="0.25">
      <c r="A19" s="74" t="s">
        <v>160</v>
      </c>
      <c r="B19" s="76"/>
      <c r="C19" s="76">
        <v>45000</v>
      </c>
      <c r="G19" s="30"/>
      <c r="H19" s="30">
        <f t="shared" si="0"/>
        <v>45000</v>
      </c>
      <c r="I19" s="30"/>
      <c r="J19" s="30"/>
      <c r="K19" s="30"/>
      <c r="L19" s="30">
        <f t="shared" si="4"/>
        <v>45000</v>
      </c>
    </row>
    <row r="20" spans="1:12" x14ac:dyDescent="0.25">
      <c r="A20" s="74" t="s">
        <v>111</v>
      </c>
      <c r="B20" s="76">
        <v>500</v>
      </c>
      <c r="C20" s="76"/>
      <c r="F20">
        <v>150</v>
      </c>
      <c r="G20" s="30">
        <f t="shared" si="1"/>
        <v>350</v>
      </c>
      <c r="H20" s="30"/>
      <c r="I20" s="30">
        <f t="shared" si="3"/>
        <v>350</v>
      </c>
      <c r="J20" s="30"/>
      <c r="K20" s="30"/>
      <c r="L20" s="30"/>
    </row>
    <row r="21" spans="1:12" x14ac:dyDescent="0.25">
      <c r="A21" s="74" t="s">
        <v>150</v>
      </c>
      <c r="B21" s="76">
        <v>160</v>
      </c>
      <c r="C21" s="76"/>
      <c r="G21" s="30">
        <f t="shared" si="1"/>
        <v>160</v>
      </c>
      <c r="H21" s="30"/>
      <c r="I21" s="30">
        <f t="shared" si="3"/>
        <v>160</v>
      </c>
      <c r="J21" s="30"/>
      <c r="K21" s="30"/>
      <c r="L21" s="30"/>
    </row>
    <row r="22" spans="1:12" x14ac:dyDescent="0.25">
      <c r="A22" s="74" t="s">
        <v>176</v>
      </c>
      <c r="B22" s="76">
        <v>325</v>
      </c>
      <c r="C22" s="76"/>
      <c r="G22" s="30">
        <f t="shared" si="1"/>
        <v>325</v>
      </c>
      <c r="H22" s="30"/>
      <c r="I22" s="30">
        <f t="shared" si="3"/>
        <v>325</v>
      </c>
      <c r="J22" s="30"/>
      <c r="K22" s="30"/>
      <c r="L22" s="30"/>
    </row>
    <row r="23" spans="1:12" x14ac:dyDescent="0.25">
      <c r="A23" s="74" t="s">
        <v>177</v>
      </c>
      <c r="B23" s="76"/>
      <c r="C23" s="76">
        <v>325</v>
      </c>
      <c r="G23" s="30"/>
      <c r="H23" s="30">
        <f t="shared" si="0"/>
        <v>325</v>
      </c>
      <c r="I23" s="30"/>
      <c r="J23" s="30"/>
      <c r="K23" s="30"/>
      <c r="L23" s="30">
        <f t="shared" si="4"/>
        <v>325</v>
      </c>
    </row>
    <row r="24" spans="1:12" s="55" customFormat="1" x14ac:dyDescent="0.25">
      <c r="A24" s="74" t="s">
        <v>169</v>
      </c>
      <c r="B24" s="76"/>
      <c r="C24" s="76">
        <v>10000</v>
      </c>
      <c r="D24" s="60"/>
      <c r="G24" s="30"/>
      <c r="H24" s="30">
        <f t="shared" si="0"/>
        <v>10000</v>
      </c>
      <c r="I24" s="30"/>
      <c r="J24" s="30"/>
      <c r="K24" s="30"/>
      <c r="L24" s="30">
        <f t="shared" si="4"/>
        <v>10000</v>
      </c>
    </row>
    <row r="25" spans="1:12" s="55" customFormat="1" x14ac:dyDescent="0.25">
      <c r="A25" s="74" t="s">
        <v>170</v>
      </c>
      <c r="B25" s="76">
        <v>2000</v>
      </c>
      <c r="C25" s="76"/>
      <c r="D25" s="60"/>
      <c r="G25" s="30">
        <f t="shared" si="1"/>
        <v>2000</v>
      </c>
      <c r="H25" s="30"/>
      <c r="I25" s="30"/>
      <c r="J25" s="30"/>
      <c r="K25" s="30">
        <f t="shared" si="2"/>
        <v>2000</v>
      </c>
      <c r="L25" s="30"/>
    </row>
    <row r="26" spans="1:12" s="55" customFormat="1" x14ac:dyDescent="0.25">
      <c r="A26" s="82" t="s">
        <v>180</v>
      </c>
      <c r="B26" s="83"/>
      <c r="C26" s="83"/>
      <c r="D26" s="60"/>
      <c r="E26" s="55">
        <v>150</v>
      </c>
      <c r="G26" s="30">
        <f t="shared" si="1"/>
        <v>150</v>
      </c>
      <c r="H26" s="30"/>
      <c r="I26" s="30"/>
      <c r="J26" s="30"/>
      <c r="K26" s="30">
        <f t="shared" si="2"/>
        <v>150</v>
      </c>
      <c r="L26" s="30"/>
    </row>
    <row r="27" spans="1:12" s="55" customFormat="1" x14ac:dyDescent="0.25">
      <c r="A27" s="82" t="s">
        <v>179</v>
      </c>
      <c r="B27" s="83"/>
      <c r="C27" s="83"/>
      <c r="D27" s="60"/>
      <c r="E27" s="55">
        <v>8800</v>
      </c>
      <c r="G27" s="30">
        <f t="shared" si="1"/>
        <v>8800</v>
      </c>
      <c r="H27" s="30"/>
      <c r="I27" s="30"/>
      <c r="J27" s="30"/>
      <c r="K27" s="30">
        <f t="shared" si="2"/>
        <v>8800</v>
      </c>
      <c r="L27" s="30"/>
    </row>
    <row r="28" spans="1:12" s="55" customFormat="1" x14ac:dyDescent="0.25">
      <c r="A28" s="82" t="s">
        <v>194</v>
      </c>
      <c r="B28" s="83"/>
      <c r="C28" s="83"/>
      <c r="D28" s="60"/>
      <c r="E28" s="55">
        <v>1497</v>
      </c>
      <c r="G28" s="30">
        <v>1497</v>
      </c>
      <c r="H28" s="30"/>
      <c r="I28" s="30">
        <v>1497</v>
      </c>
      <c r="J28" s="30"/>
      <c r="K28" s="30"/>
      <c r="L28" s="30"/>
    </row>
    <row r="29" spans="1:12" s="55" customFormat="1" x14ac:dyDescent="0.25">
      <c r="A29" s="82" t="s">
        <v>195</v>
      </c>
      <c r="B29" s="83"/>
      <c r="C29" s="83"/>
      <c r="D29" s="60"/>
      <c r="F29" s="55">
        <v>1497</v>
      </c>
      <c r="G29" s="58"/>
      <c r="H29" s="55">
        <v>1497</v>
      </c>
      <c r="I29" s="58"/>
      <c r="L29" s="55">
        <v>1497</v>
      </c>
    </row>
    <row r="30" spans="1:12" ht="16.5" thickBot="1" x14ac:dyDescent="0.3">
      <c r="A30" s="30"/>
      <c r="B30" s="32">
        <f>SUM(B6:B29)</f>
        <v>102405</v>
      </c>
      <c r="C30" s="32">
        <f t="shared" ref="C30:L30" si="5">SUM(C6:C29)</f>
        <v>102405</v>
      </c>
      <c r="D30" s="32">
        <f t="shared" si="5"/>
        <v>0</v>
      </c>
      <c r="E30" s="32">
        <f t="shared" si="5"/>
        <v>10447</v>
      </c>
      <c r="F30" s="32">
        <f t="shared" si="5"/>
        <v>10447</v>
      </c>
      <c r="G30" s="32">
        <f t="shared" si="5"/>
        <v>103902</v>
      </c>
      <c r="H30" s="32">
        <f t="shared" si="5"/>
        <v>103902</v>
      </c>
      <c r="I30" s="32">
        <f t="shared" si="5"/>
        <v>5932</v>
      </c>
      <c r="J30" s="32">
        <f t="shared" si="5"/>
        <v>6080</v>
      </c>
      <c r="K30" s="32">
        <f t="shared" si="5"/>
        <v>97970</v>
      </c>
      <c r="L30" s="32">
        <f t="shared" si="5"/>
        <v>97822</v>
      </c>
    </row>
    <row r="31" spans="1:12" ht="15.75" thickTop="1" x14ac:dyDescent="0.25">
      <c r="H31" s="34"/>
      <c r="I31" s="35" t="s">
        <v>181</v>
      </c>
      <c r="J31" s="35">
        <f>J30-I30</f>
        <v>148</v>
      </c>
      <c r="K31" s="9"/>
      <c r="L31" s="36"/>
    </row>
    <row r="32" spans="1:12" ht="15.75" thickBot="1" x14ac:dyDescent="0.3">
      <c r="H32" s="37"/>
      <c r="I32" s="38"/>
      <c r="J32" s="38"/>
      <c r="K32" s="38"/>
      <c r="L32" s="39"/>
    </row>
    <row r="34" spans="11:11" x14ac:dyDescent="0.25">
      <c r="K34" s="48"/>
    </row>
  </sheetData>
  <mergeCells count="5">
    <mergeCell ref="B4:C4"/>
    <mergeCell ref="E4:F4"/>
    <mergeCell ref="G4:H4"/>
    <mergeCell ref="I4:J4"/>
    <mergeCell ref="K4:L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10" sqref="F10"/>
    </sheetView>
  </sheetViews>
  <sheetFormatPr defaultRowHeight="15" x14ac:dyDescent="0.25"/>
  <cols>
    <col min="2" max="2" width="35.140625" customWidth="1"/>
    <col min="3" max="3" width="10.5703125" bestFit="1" customWidth="1"/>
    <col min="4" max="5" width="15.7109375" customWidth="1"/>
  </cols>
  <sheetData>
    <row r="1" spans="1:5" ht="18.75" x14ac:dyDescent="0.3">
      <c r="A1" s="4" t="s">
        <v>1</v>
      </c>
      <c r="D1" s="2"/>
      <c r="E1" s="2"/>
    </row>
    <row r="2" spans="1:5" ht="18.75" x14ac:dyDescent="0.3">
      <c r="A2" s="4" t="s">
        <v>2</v>
      </c>
      <c r="D2" s="2"/>
      <c r="E2" s="2"/>
    </row>
    <row r="3" spans="1:5" ht="18.75" x14ac:dyDescent="0.3">
      <c r="A3" s="4" t="s">
        <v>3</v>
      </c>
      <c r="D3" s="2"/>
      <c r="E3" s="2"/>
    </row>
    <row r="4" spans="1:5" x14ac:dyDescent="0.25">
      <c r="D4" s="2"/>
      <c r="E4" s="2"/>
    </row>
    <row r="5" spans="1:5" ht="15.75" thickBot="1" x14ac:dyDescent="0.3">
      <c r="A5" s="3" t="s">
        <v>4</v>
      </c>
      <c r="B5" s="3" t="s">
        <v>5</v>
      </c>
      <c r="C5" s="3" t="s">
        <v>50</v>
      </c>
      <c r="D5" s="5" t="s">
        <v>6</v>
      </c>
      <c r="E5" s="5" t="s">
        <v>7</v>
      </c>
    </row>
    <row r="6" spans="1:5" x14ac:dyDescent="0.25">
      <c r="A6" s="13"/>
      <c r="B6" s="82" t="s">
        <v>19</v>
      </c>
      <c r="C6" s="41"/>
      <c r="E6">
        <v>8800</v>
      </c>
    </row>
    <row r="7" spans="1:5" x14ac:dyDescent="0.25">
      <c r="A7" s="13"/>
      <c r="B7" s="82" t="s">
        <v>111</v>
      </c>
      <c r="C7" s="41"/>
      <c r="E7">
        <v>150</v>
      </c>
    </row>
    <row r="8" spans="1:5" x14ac:dyDescent="0.25">
      <c r="A8" s="13"/>
      <c r="B8" s="82" t="s">
        <v>180</v>
      </c>
      <c r="C8" s="60"/>
      <c r="D8" s="55">
        <v>150</v>
      </c>
      <c r="E8" s="55"/>
    </row>
    <row r="9" spans="1:5" x14ac:dyDescent="0.25">
      <c r="A9" s="13"/>
      <c r="B9" s="82" t="s">
        <v>194</v>
      </c>
      <c r="C9" s="60"/>
      <c r="D9" s="55">
        <v>1497</v>
      </c>
      <c r="E9" s="55"/>
    </row>
    <row r="10" spans="1:5" x14ac:dyDescent="0.25">
      <c r="A10" s="13"/>
      <c r="B10" s="82" t="s">
        <v>196</v>
      </c>
      <c r="C10" s="60"/>
      <c r="D10" s="55"/>
      <c r="E10" s="55">
        <v>1497</v>
      </c>
    </row>
    <row r="11" spans="1:5" x14ac:dyDescent="0.25">
      <c r="A11" s="13"/>
      <c r="B11" s="82" t="s">
        <v>179</v>
      </c>
      <c r="C11" s="60"/>
      <c r="D11" s="55">
        <v>8800</v>
      </c>
      <c r="E11" s="55"/>
    </row>
    <row r="12" spans="1:5" ht="15.75" thickBot="1" x14ac:dyDescent="0.3">
      <c r="B12" s="84" t="s">
        <v>178</v>
      </c>
      <c r="C12" s="85"/>
      <c r="D12" s="85">
        <f>SUM(D6:D11)</f>
        <v>10447</v>
      </c>
      <c r="E12" s="85">
        <f>SUM(E6:E11)</f>
        <v>10447</v>
      </c>
    </row>
    <row r="13" spans="1:5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opLeftCell="A13" workbookViewId="0">
      <selection activeCell="D28" sqref="D28"/>
    </sheetView>
  </sheetViews>
  <sheetFormatPr defaultRowHeight="15" x14ac:dyDescent="0.25"/>
  <cols>
    <col min="1" max="1" width="32.140625" customWidth="1"/>
    <col min="2" max="2" width="14" bestFit="1" customWidth="1"/>
    <col min="3" max="3" width="14" style="2" bestFit="1" customWidth="1"/>
  </cols>
  <sheetData>
    <row r="1" spans="1:3" ht="18.75" x14ac:dyDescent="0.3">
      <c r="A1" s="4" t="s">
        <v>1</v>
      </c>
    </row>
    <row r="2" spans="1:3" ht="18.75" x14ac:dyDescent="0.3">
      <c r="A2" s="4" t="s">
        <v>51</v>
      </c>
    </row>
    <row r="3" spans="1:3" ht="18.75" x14ac:dyDescent="0.3">
      <c r="A3" s="4" t="s">
        <v>52</v>
      </c>
    </row>
    <row r="4" spans="1:3" ht="18.75" x14ac:dyDescent="0.3">
      <c r="A4" s="4" t="s">
        <v>5</v>
      </c>
      <c r="B4" t="s">
        <v>6</v>
      </c>
      <c r="C4" s="2" t="s">
        <v>7</v>
      </c>
    </row>
    <row r="5" spans="1:3" x14ac:dyDescent="0.25">
      <c r="A5" s="30" t="str">
        <f>Worksheet!A6</f>
        <v>Cash</v>
      </c>
      <c r="B5" s="30">
        <f>Worksheet!G6</f>
        <v>31420</v>
      </c>
    </row>
    <row r="6" spans="1:3" x14ac:dyDescent="0.25">
      <c r="A6" s="30" t="str">
        <f>Worksheet!A7</f>
        <v>Sales</v>
      </c>
      <c r="B6" s="30"/>
      <c r="C6" s="2">
        <f>Worksheet!H7</f>
        <v>6080</v>
      </c>
    </row>
    <row r="7" spans="1:3" x14ac:dyDescent="0.25">
      <c r="A7" s="30" t="str">
        <f>Worksheet!A8</f>
        <v>Capital</v>
      </c>
      <c r="B7" s="30"/>
      <c r="C7" s="2">
        <f>Worksheet!H8</f>
        <v>40000</v>
      </c>
    </row>
    <row r="8" spans="1:3" x14ac:dyDescent="0.25">
      <c r="A8" s="30" t="str">
        <f>Worksheet!A9</f>
        <v>Rent</v>
      </c>
      <c r="B8" s="30">
        <f>Worksheet!G9</f>
        <v>800</v>
      </c>
    </row>
    <row r="9" spans="1:3" x14ac:dyDescent="0.25">
      <c r="A9" s="30" t="str">
        <f>Worksheet!A10</f>
        <v>Computer Equipment</v>
      </c>
      <c r="B9" s="30">
        <f>Worksheet!G10</f>
        <v>3600</v>
      </c>
    </row>
    <row r="10" spans="1:3" x14ac:dyDescent="0.25">
      <c r="A10" s="30" t="str">
        <f>Worksheet!A11</f>
        <v>Sign Expense</v>
      </c>
      <c r="B10" s="30">
        <f>Worksheet!G11</f>
        <v>2000</v>
      </c>
    </row>
    <row r="11" spans="1:3" x14ac:dyDescent="0.25">
      <c r="A11" s="30" t="str">
        <f>Worksheet!A12</f>
        <v>Sign expense payable</v>
      </c>
      <c r="B11" s="30"/>
      <c r="C11" s="2">
        <f>Worksheet!H12</f>
        <v>1000</v>
      </c>
    </row>
    <row r="12" spans="1:3" x14ac:dyDescent="0.25">
      <c r="A12" s="30" t="str">
        <f>Worksheet!A13</f>
        <v>Advertisement</v>
      </c>
      <c r="B12" s="30">
        <f>Worksheet!G13</f>
        <v>600</v>
      </c>
    </row>
    <row r="13" spans="1:3" x14ac:dyDescent="0.25">
      <c r="A13" s="30" t="str">
        <f>Worksheet!A14</f>
        <v>Software account</v>
      </c>
      <c r="B13" s="30">
        <f>Worksheet!G14</f>
        <v>1500</v>
      </c>
    </row>
    <row r="14" spans="1:3" x14ac:dyDescent="0.25">
      <c r="A14" s="30" t="str">
        <f>Worksheet!A15</f>
        <v>Cash register</v>
      </c>
      <c r="B14" s="30">
        <f>Worksheet!G15</f>
        <v>500</v>
      </c>
    </row>
    <row r="15" spans="1:3" x14ac:dyDescent="0.25">
      <c r="A15" s="30" t="str">
        <f>Worksheet!A16</f>
        <v>Coffee</v>
      </c>
      <c r="B15" s="30">
        <f>Worksheet!G16</f>
        <v>160</v>
      </c>
    </row>
    <row r="16" spans="1:3" x14ac:dyDescent="0.25">
      <c r="A16" s="30" t="str">
        <f>Worksheet!A17</f>
        <v>Postage</v>
      </c>
      <c r="B16" s="30">
        <f>Worksheet!G17</f>
        <v>40</v>
      </c>
    </row>
    <row r="17" spans="1:3" x14ac:dyDescent="0.25">
      <c r="A17" s="30" t="str">
        <f>Worksheet!A18</f>
        <v>Skies Equipment</v>
      </c>
      <c r="B17" s="30">
        <f>Worksheet!G18</f>
        <v>50000</v>
      </c>
    </row>
    <row r="18" spans="1:3" x14ac:dyDescent="0.25">
      <c r="A18" s="30" t="str">
        <f>Worksheet!A19</f>
        <v>Notes Payable</v>
      </c>
      <c r="B18" s="30"/>
      <c r="C18" s="2">
        <f>Worksheet!H19</f>
        <v>45000</v>
      </c>
    </row>
    <row r="19" spans="1:3" x14ac:dyDescent="0.25">
      <c r="A19" s="30" t="str">
        <f>Worksheet!A20</f>
        <v>Office supplies</v>
      </c>
      <c r="B19" s="30">
        <f>Worksheet!G20</f>
        <v>350</v>
      </c>
    </row>
    <row r="20" spans="1:3" x14ac:dyDescent="0.25">
      <c r="A20" s="30" t="str">
        <f>Worksheet!A21</f>
        <v>Carriage inwards</v>
      </c>
      <c r="B20" s="30">
        <f>Worksheet!G21</f>
        <v>160</v>
      </c>
    </row>
    <row r="21" spans="1:3" x14ac:dyDescent="0.25">
      <c r="A21" s="30" t="str">
        <f>Worksheet!A22</f>
        <v>Utilities expense</v>
      </c>
      <c r="B21" s="30">
        <f>Worksheet!G22</f>
        <v>325</v>
      </c>
    </row>
    <row r="22" spans="1:3" x14ac:dyDescent="0.25">
      <c r="A22" s="30" t="str">
        <f>Worksheet!A23</f>
        <v>Utilities Expense payable</v>
      </c>
      <c r="B22" s="30"/>
      <c r="C22" s="2">
        <f>Worksheet!H23</f>
        <v>325</v>
      </c>
    </row>
    <row r="23" spans="1:3" x14ac:dyDescent="0.25">
      <c r="A23" s="30" t="str">
        <f>Worksheet!A24</f>
        <v>Unearned Revenue</v>
      </c>
      <c r="B23" s="30"/>
      <c r="C23" s="2">
        <f>Worksheet!H24</f>
        <v>10000</v>
      </c>
    </row>
    <row r="24" spans="1:3" x14ac:dyDescent="0.25">
      <c r="A24" s="30" t="str">
        <f>Worksheet!A25</f>
        <v>Drawings</v>
      </c>
      <c r="B24" s="30">
        <f>Worksheet!G25</f>
        <v>2000</v>
      </c>
    </row>
    <row r="25" spans="1:3" x14ac:dyDescent="0.25">
      <c r="A25" s="30" t="str">
        <f>Worksheet!A26</f>
        <v>Office Inventory</v>
      </c>
      <c r="B25" s="30">
        <f>Worksheet!G26</f>
        <v>150</v>
      </c>
    </row>
    <row r="26" spans="1:3" x14ac:dyDescent="0.25">
      <c r="A26" s="30" t="str">
        <f>Worksheet!A27</f>
        <v>Rent in Advance</v>
      </c>
      <c r="B26" s="30">
        <f>Worksheet!G27</f>
        <v>8800</v>
      </c>
    </row>
    <row r="27" spans="1:3" x14ac:dyDescent="0.25">
      <c r="A27" s="30" t="s">
        <v>194</v>
      </c>
      <c r="B27" s="30">
        <v>1497</v>
      </c>
    </row>
    <row r="28" spans="1:3" x14ac:dyDescent="0.25">
      <c r="A28" s="30" t="s">
        <v>195</v>
      </c>
      <c r="B28" s="30"/>
      <c r="C28" s="2">
        <v>1497</v>
      </c>
    </row>
    <row r="29" spans="1:3" x14ac:dyDescent="0.25">
      <c r="A29" s="30"/>
      <c r="B29" s="30"/>
    </row>
    <row r="30" spans="1:3" ht="16.5" thickBot="1" x14ac:dyDescent="0.3">
      <c r="B30" s="32">
        <f>SUM(B5:B29)</f>
        <v>103902</v>
      </c>
      <c r="C30" s="32">
        <f>SUM(C5:C29)</f>
        <v>103902</v>
      </c>
    </row>
    <row r="31" spans="1:3" ht="15.75" thickTop="1" x14ac:dyDescent="0.25"/>
    <row r="32" spans="1:3" x14ac:dyDescent="0.25">
      <c r="C32" s="2">
        <f>C30-B30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opLeftCell="A49" zoomScale="70" zoomScaleNormal="70" workbookViewId="0">
      <selection activeCell="J70" sqref="J70"/>
    </sheetView>
  </sheetViews>
  <sheetFormatPr defaultRowHeight="15" x14ac:dyDescent="0.25"/>
  <cols>
    <col min="1" max="1" width="2" customWidth="1"/>
    <col min="2" max="2" width="40.42578125" customWidth="1"/>
    <col min="3" max="3" width="11.5703125" bestFit="1" customWidth="1"/>
    <col min="4" max="4" width="14.5703125" bestFit="1" customWidth="1"/>
    <col min="5" max="5" width="16.140625" customWidth="1"/>
  </cols>
  <sheetData>
    <row r="1" spans="1:5" ht="18.75" x14ac:dyDescent="0.3">
      <c r="A1" s="4" t="s">
        <v>1</v>
      </c>
    </row>
    <row r="2" spans="1:5" ht="18.75" x14ac:dyDescent="0.3">
      <c r="A2" s="4" t="s">
        <v>58</v>
      </c>
    </row>
    <row r="3" spans="1:5" ht="18.75" x14ac:dyDescent="0.3">
      <c r="A3" s="4" t="s">
        <v>64</v>
      </c>
    </row>
    <row r="5" spans="1:5" ht="18.75" x14ac:dyDescent="0.3">
      <c r="A5" s="44" t="s">
        <v>65</v>
      </c>
    </row>
    <row r="6" spans="1:5" x14ac:dyDescent="0.25">
      <c r="B6" s="30" t="s">
        <v>182</v>
      </c>
      <c r="C6">
        <v>6080</v>
      </c>
      <c r="D6" s="30"/>
    </row>
    <row r="7" spans="1:5" x14ac:dyDescent="0.25">
      <c r="B7" s="30"/>
      <c r="D7" s="30"/>
    </row>
    <row r="8" spans="1:5" x14ac:dyDescent="0.25">
      <c r="B8" s="30"/>
      <c r="D8" s="45"/>
    </row>
    <row r="9" spans="1:5" x14ac:dyDescent="0.25">
      <c r="D9">
        <f>C6</f>
        <v>6080</v>
      </c>
      <c r="E9" s="28"/>
    </row>
    <row r="11" spans="1:5" ht="18.75" x14ac:dyDescent="0.3">
      <c r="A11" s="44" t="s">
        <v>66</v>
      </c>
      <c r="C11" s="86"/>
    </row>
    <row r="12" spans="1:5" x14ac:dyDescent="0.25">
      <c r="B12" t="s">
        <v>19</v>
      </c>
      <c r="C12" s="86">
        <v>800</v>
      </c>
      <c r="D12" s="30"/>
    </row>
    <row r="13" spans="1:5" x14ac:dyDescent="0.25">
      <c r="B13" t="s">
        <v>163</v>
      </c>
      <c r="C13" s="86">
        <v>2000</v>
      </c>
      <c r="D13" s="30"/>
    </row>
    <row r="14" spans="1:5" x14ac:dyDescent="0.25">
      <c r="B14" t="s">
        <v>155</v>
      </c>
      <c r="C14" s="86">
        <v>600</v>
      </c>
      <c r="D14" s="30"/>
    </row>
    <row r="15" spans="1:5" x14ac:dyDescent="0.25">
      <c r="B15" t="s">
        <v>174</v>
      </c>
      <c r="C15" s="86">
        <v>160</v>
      </c>
      <c r="D15" s="30"/>
    </row>
    <row r="16" spans="1:5" x14ac:dyDescent="0.25">
      <c r="B16" t="s">
        <v>101</v>
      </c>
      <c r="C16" s="86">
        <v>40</v>
      </c>
      <c r="D16" s="30"/>
    </row>
    <row r="17" spans="1:5" x14ac:dyDescent="0.25">
      <c r="B17" t="s">
        <v>111</v>
      </c>
      <c r="C17" s="86">
        <v>350</v>
      </c>
      <c r="D17" s="30"/>
    </row>
    <row r="18" spans="1:5" x14ac:dyDescent="0.25">
      <c r="B18" t="s">
        <v>194</v>
      </c>
      <c r="C18" s="86">
        <v>1497</v>
      </c>
      <c r="D18" s="30"/>
    </row>
    <row r="19" spans="1:5" x14ac:dyDescent="0.25">
      <c r="B19" t="s">
        <v>150</v>
      </c>
      <c r="C19" s="86">
        <v>160</v>
      </c>
      <c r="D19" s="30"/>
    </row>
    <row r="20" spans="1:5" x14ac:dyDescent="0.25">
      <c r="B20" t="s">
        <v>176</v>
      </c>
      <c r="C20" s="86">
        <v>325</v>
      </c>
      <c r="D20" s="30"/>
    </row>
    <row r="21" spans="1:5" x14ac:dyDescent="0.25">
      <c r="B21" s="30"/>
      <c r="C21" s="86"/>
      <c r="D21" s="30"/>
    </row>
    <row r="22" spans="1:5" x14ac:dyDescent="0.25">
      <c r="B22" s="30"/>
    </row>
    <row r="23" spans="1:5" ht="19.5" thickBot="1" x14ac:dyDescent="0.35">
      <c r="D23" s="46">
        <f>SUM(C12:C20)</f>
        <v>5932</v>
      </c>
    </row>
    <row r="24" spans="1:5" ht="20.25" thickTop="1" thickBot="1" x14ac:dyDescent="0.35">
      <c r="A24" s="44" t="s">
        <v>62</v>
      </c>
      <c r="D24" s="46">
        <f>D9-D23</f>
        <v>148</v>
      </c>
    </row>
    <row r="25" spans="1:5" ht="15.75" thickTop="1" x14ac:dyDescent="0.25"/>
    <row r="26" spans="1:5" ht="18.75" x14ac:dyDescent="0.3">
      <c r="A26" s="4" t="s">
        <v>1</v>
      </c>
    </row>
    <row r="27" spans="1:5" ht="18.75" x14ac:dyDescent="0.3">
      <c r="A27" s="4" t="s">
        <v>70</v>
      </c>
    </row>
    <row r="28" spans="1:5" ht="18.75" x14ac:dyDescent="0.3">
      <c r="A28" s="4" t="s">
        <v>64</v>
      </c>
    </row>
    <row r="29" spans="1:5" x14ac:dyDescent="0.25">
      <c r="B29" t="s">
        <v>78</v>
      </c>
      <c r="E29">
        <v>40000</v>
      </c>
    </row>
    <row r="30" spans="1:5" x14ac:dyDescent="0.25">
      <c r="B30" s="30" t="s">
        <v>183</v>
      </c>
      <c r="E30" s="28">
        <f>D24</f>
        <v>148</v>
      </c>
    </row>
    <row r="31" spans="1:5" x14ac:dyDescent="0.25">
      <c r="B31" t="s">
        <v>184</v>
      </c>
      <c r="E31" s="30">
        <v>2000</v>
      </c>
    </row>
    <row r="32" spans="1:5" x14ac:dyDescent="0.25">
      <c r="E32" s="49"/>
    </row>
    <row r="33" spans="1:7" x14ac:dyDescent="0.25">
      <c r="E33" s="48">
        <f>E29+E30-E31</f>
        <v>38148</v>
      </c>
    </row>
    <row r="34" spans="1:7" x14ac:dyDescent="0.25">
      <c r="E34" s="30"/>
    </row>
    <row r="35" spans="1:7" ht="19.5" thickBot="1" x14ac:dyDescent="0.35">
      <c r="E35" s="46"/>
    </row>
    <row r="36" spans="1:7" ht="15.75" thickTop="1" x14ac:dyDescent="0.25"/>
    <row r="39" spans="1:7" ht="18.75" x14ac:dyDescent="0.3">
      <c r="A39" s="4" t="s">
        <v>1</v>
      </c>
    </row>
    <row r="40" spans="1:7" ht="18.75" x14ac:dyDescent="0.3">
      <c r="A40" s="4" t="s">
        <v>59</v>
      </c>
    </row>
    <row r="41" spans="1:7" ht="18.75" x14ac:dyDescent="0.3">
      <c r="A41" s="4" t="s">
        <v>67</v>
      </c>
    </row>
    <row r="43" spans="1:7" ht="18.75" x14ac:dyDescent="0.3">
      <c r="A43" s="44" t="s">
        <v>68</v>
      </c>
    </row>
    <row r="44" spans="1:7" x14ac:dyDescent="0.25">
      <c r="B44" t="s">
        <v>10</v>
      </c>
      <c r="C44">
        <v>3600</v>
      </c>
    </row>
    <row r="45" spans="1:7" ht="18.75" x14ac:dyDescent="0.3">
      <c r="B45" t="s">
        <v>105</v>
      </c>
      <c r="C45">
        <v>50000</v>
      </c>
      <c r="G45" s="44"/>
    </row>
    <row r="46" spans="1:7" x14ac:dyDescent="0.25">
      <c r="B46" t="s">
        <v>156</v>
      </c>
      <c r="C46">
        <v>1500</v>
      </c>
    </row>
    <row r="47" spans="1:7" x14ac:dyDescent="0.25">
      <c r="B47" t="s">
        <v>39</v>
      </c>
      <c r="C47">
        <v>500</v>
      </c>
    </row>
    <row r="48" spans="1:7" x14ac:dyDescent="0.25">
      <c r="B48" t="s">
        <v>195</v>
      </c>
      <c r="C48" s="45">
        <v>-1497</v>
      </c>
      <c r="D48" s="28"/>
    </row>
    <row r="49" spans="1:7" x14ac:dyDescent="0.25">
      <c r="C49">
        <f>SUM(C44:C48)</f>
        <v>54103</v>
      </c>
    </row>
    <row r="50" spans="1:7" x14ac:dyDescent="0.25">
      <c r="B50" t="s">
        <v>0</v>
      </c>
      <c r="C50">
        <v>31420</v>
      </c>
    </row>
    <row r="51" spans="1:7" x14ac:dyDescent="0.25">
      <c r="B51" t="s">
        <v>180</v>
      </c>
      <c r="C51">
        <v>150</v>
      </c>
    </row>
    <row r="52" spans="1:7" x14ac:dyDescent="0.25">
      <c r="B52" t="s">
        <v>179</v>
      </c>
      <c r="C52">
        <v>8800</v>
      </c>
    </row>
    <row r="53" spans="1:7" x14ac:dyDescent="0.25">
      <c r="B53" s="30"/>
      <c r="C53" s="30"/>
    </row>
    <row r="54" spans="1:7" x14ac:dyDescent="0.25">
      <c r="B54" s="30"/>
      <c r="C54" s="30"/>
    </row>
    <row r="55" spans="1:7" x14ac:dyDescent="0.25">
      <c r="B55" s="30"/>
      <c r="C55" s="30"/>
    </row>
    <row r="56" spans="1:7" x14ac:dyDescent="0.25">
      <c r="C56" s="45"/>
      <c r="D56" s="49"/>
    </row>
    <row r="57" spans="1:7" ht="19.5" thickBot="1" x14ac:dyDescent="0.35">
      <c r="A57" s="4" t="s">
        <v>69</v>
      </c>
      <c r="C57">
        <f>SUM(C50:C56)</f>
        <v>40370</v>
      </c>
      <c r="E57" s="46">
        <f>C49+C57</f>
        <v>94473</v>
      </c>
    </row>
    <row r="58" spans="1:7" ht="15.75" thickTop="1" x14ac:dyDescent="0.25"/>
    <row r="59" spans="1:7" s="44" customFormat="1" ht="18.75" x14ac:dyDescent="0.3">
      <c r="A59" s="44" t="s">
        <v>71</v>
      </c>
      <c r="C59"/>
      <c r="G59"/>
    </row>
    <row r="60" spans="1:7" ht="18.75" x14ac:dyDescent="0.3">
      <c r="B60" s="47" t="s">
        <v>187</v>
      </c>
      <c r="C60" s="44"/>
    </row>
    <row r="61" spans="1:7" x14ac:dyDescent="0.25">
      <c r="B61" s="30" t="s">
        <v>188</v>
      </c>
      <c r="C61">
        <v>1000</v>
      </c>
    </row>
    <row r="62" spans="1:7" x14ac:dyDescent="0.25">
      <c r="B62" s="30" t="s">
        <v>189</v>
      </c>
      <c r="C62" s="28">
        <v>325</v>
      </c>
    </row>
    <row r="63" spans="1:7" x14ac:dyDescent="0.25">
      <c r="B63" s="30" t="s">
        <v>123</v>
      </c>
      <c r="C63" s="30">
        <v>10000</v>
      </c>
    </row>
    <row r="64" spans="1:7" x14ac:dyDescent="0.25">
      <c r="C64" s="45"/>
      <c r="D64" s="48"/>
    </row>
    <row r="65" spans="1:5" x14ac:dyDescent="0.25">
      <c r="C65" s="17">
        <f>SUM(C61:C64)</f>
        <v>11325</v>
      </c>
      <c r="D65" s="48"/>
    </row>
    <row r="66" spans="1:5" x14ac:dyDescent="0.25">
      <c r="B66" s="47" t="s">
        <v>185</v>
      </c>
    </row>
    <row r="67" spans="1:5" x14ac:dyDescent="0.25">
      <c r="B67" s="30" t="s">
        <v>186</v>
      </c>
      <c r="C67">
        <v>45000</v>
      </c>
    </row>
    <row r="68" spans="1:5" x14ac:dyDescent="0.25">
      <c r="C68" s="30"/>
      <c r="D68" s="45"/>
    </row>
    <row r="69" spans="1:5" x14ac:dyDescent="0.25">
      <c r="D69" s="48">
        <f>C67+C65</f>
        <v>56325</v>
      </c>
    </row>
    <row r="71" spans="1:5" ht="18.75" x14ac:dyDescent="0.3">
      <c r="A71" s="44" t="s">
        <v>72</v>
      </c>
    </row>
    <row r="72" spans="1:5" x14ac:dyDescent="0.25">
      <c r="B72" s="30" t="s">
        <v>190</v>
      </c>
      <c r="D72" s="49">
        <f>E33</f>
        <v>38148</v>
      </c>
    </row>
    <row r="73" spans="1:5" ht="19.5" thickBot="1" x14ac:dyDescent="0.35">
      <c r="A73" s="4" t="s">
        <v>73</v>
      </c>
      <c r="E73" s="46">
        <f>D72+D69</f>
        <v>94473</v>
      </c>
    </row>
    <row r="74" spans="1:5" ht="15.75" thickTop="1" x14ac:dyDescent="0.25"/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D9" sqref="D9"/>
    </sheetView>
  </sheetViews>
  <sheetFormatPr defaultRowHeight="15" x14ac:dyDescent="0.25"/>
  <cols>
    <col min="2" max="2" width="34" customWidth="1"/>
    <col min="3" max="3" width="13.42578125" customWidth="1"/>
    <col min="4" max="4" width="13.42578125" style="94" customWidth="1"/>
  </cols>
  <sheetData>
    <row r="1" spans="1:4" ht="18.75" x14ac:dyDescent="0.3">
      <c r="A1" s="4" t="s">
        <v>1</v>
      </c>
      <c r="C1" s="2"/>
      <c r="D1" s="91"/>
    </row>
    <row r="2" spans="1:4" ht="18.75" x14ac:dyDescent="0.3">
      <c r="A2" s="4" t="s">
        <v>2</v>
      </c>
      <c r="C2" s="2"/>
      <c r="D2" s="91"/>
    </row>
    <row r="3" spans="1:4" ht="18.75" x14ac:dyDescent="0.3">
      <c r="A3" s="4" t="s">
        <v>3</v>
      </c>
      <c r="C3" s="2"/>
      <c r="D3" s="91"/>
    </row>
    <row r="4" spans="1:4" x14ac:dyDescent="0.25">
      <c r="C4" s="2"/>
      <c r="D4" s="91"/>
    </row>
    <row r="5" spans="1:4" ht="15.75" thickBot="1" x14ac:dyDescent="0.3">
      <c r="A5" s="3" t="s">
        <v>4</v>
      </c>
      <c r="B5" s="3" t="s">
        <v>5</v>
      </c>
      <c r="C5" s="5" t="s">
        <v>6</v>
      </c>
      <c r="D5" s="92" t="s">
        <v>7</v>
      </c>
    </row>
    <row r="6" spans="1:4" x14ac:dyDescent="0.25">
      <c r="A6" s="1"/>
      <c r="B6" s="30" t="s">
        <v>107</v>
      </c>
      <c r="C6" s="2">
        <v>6080</v>
      </c>
      <c r="D6" s="91"/>
    </row>
    <row r="7" spans="1:4" x14ac:dyDescent="0.25">
      <c r="B7" s="30" t="s">
        <v>191</v>
      </c>
      <c r="C7" s="2"/>
      <c r="D7" s="93">
        <v>6080</v>
      </c>
    </row>
    <row r="8" spans="1:4" x14ac:dyDescent="0.25">
      <c r="B8" s="88" t="s">
        <v>192</v>
      </c>
      <c r="C8" s="2"/>
      <c r="D8" s="93"/>
    </row>
    <row r="9" spans="1:4" x14ac:dyDescent="0.25">
      <c r="B9" s="30" t="s">
        <v>191</v>
      </c>
      <c r="C9" s="2">
        <v>5932</v>
      </c>
    </row>
    <row r="10" spans="1:4" x14ac:dyDescent="0.25">
      <c r="B10" s="6" t="s">
        <v>19</v>
      </c>
      <c r="D10" s="93">
        <v>800</v>
      </c>
    </row>
    <row r="11" spans="1:4" x14ac:dyDescent="0.25">
      <c r="B11" t="s">
        <v>163</v>
      </c>
      <c r="D11" s="94">
        <v>2000</v>
      </c>
    </row>
    <row r="12" spans="1:4" x14ac:dyDescent="0.25">
      <c r="B12" t="s">
        <v>155</v>
      </c>
      <c r="D12" s="94">
        <v>600</v>
      </c>
    </row>
    <row r="13" spans="1:4" x14ac:dyDescent="0.25">
      <c r="A13" s="1"/>
      <c r="B13" t="s">
        <v>174</v>
      </c>
      <c r="C13" s="30"/>
      <c r="D13" s="94">
        <v>160</v>
      </c>
    </row>
    <row r="14" spans="1:4" x14ac:dyDescent="0.25">
      <c r="B14" s="31" t="s">
        <v>101</v>
      </c>
      <c r="D14" s="93">
        <v>40</v>
      </c>
    </row>
    <row r="15" spans="1:4" x14ac:dyDescent="0.25">
      <c r="B15" s="31" t="s">
        <v>194</v>
      </c>
      <c r="D15" s="93">
        <v>1497</v>
      </c>
    </row>
    <row r="16" spans="1:4" x14ac:dyDescent="0.25">
      <c r="B16" s="59" t="s">
        <v>111</v>
      </c>
      <c r="C16" s="55"/>
      <c r="D16" s="95">
        <v>350</v>
      </c>
    </row>
    <row r="17" spans="1:4" x14ac:dyDescent="0.25">
      <c r="B17" s="59" t="s">
        <v>150</v>
      </c>
      <c r="C17" s="55"/>
      <c r="D17" s="95">
        <v>160</v>
      </c>
    </row>
    <row r="18" spans="1:4" x14ac:dyDescent="0.25">
      <c r="B18" s="59" t="s">
        <v>176</v>
      </c>
      <c r="C18" s="55"/>
      <c r="D18" s="95">
        <v>325</v>
      </c>
    </row>
    <row r="19" spans="1:4" x14ac:dyDescent="0.25">
      <c r="B19" s="87" t="s">
        <v>193</v>
      </c>
      <c r="D19" s="93"/>
    </row>
    <row r="20" spans="1:4" ht="15.75" thickBot="1" x14ac:dyDescent="0.3">
      <c r="B20" s="89" t="s">
        <v>178</v>
      </c>
      <c r="C20" s="90">
        <f>SUM(C6:C19)</f>
        <v>12012</v>
      </c>
      <c r="D20" s="96">
        <f>SUM(D6:D19)</f>
        <v>12012</v>
      </c>
    </row>
    <row r="21" spans="1:4" ht="15.75" thickTop="1" x14ac:dyDescent="0.25">
      <c r="B21" s="31"/>
      <c r="D21" s="93"/>
    </row>
    <row r="22" spans="1:4" x14ac:dyDescent="0.25">
      <c r="B22" s="31"/>
      <c r="D22" s="93"/>
    </row>
    <row r="23" spans="1:4" x14ac:dyDescent="0.25">
      <c r="B23" s="31"/>
      <c r="D23" s="93"/>
    </row>
    <row r="24" spans="1:4" x14ac:dyDescent="0.25">
      <c r="B24" s="31"/>
      <c r="D24" s="93"/>
    </row>
    <row r="25" spans="1:4" x14ac:dyDescent="0.25">
      <c r="B25" s="31"/>
      <c r="D25" s="93"/>
    </row>
    <row r="27" spans="1:4" x14ac:dyDescent="0.25">
      <c r="A27" s="1"/>
      <c r="C27" s="30"/>
    </row>
    <row r="28" spans="1:4" x14ac:dyDescent="0.25">
      <c r="B28" s="31"/>
      <c r="D28" s="93"/>
    </row>
    <row r="31" spans="1:4" x14ac:dyDescent="0.25">
      <c r="A31" s="1"/>
      <c r="B31" s="30"/>
      <c r="C31" s="30"/>
    </row>
    <row r="32" spans="1:4" x14ac:dyDescent="0.25">
      <c r="B32" s="31"/>
      <c r="D32" s="9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H16" sqref="H16"/>
    </sheetView>
  </sheetViews>
  <sheetFormatPr defaultRowHeight="15" x14ac:dyDescent="0.25"/>
  <cols>
    <col min="1" max="1" width="35.85546875" customWidth="1"/>
    <col min="2" max="3" width="14.5703125" customWidth="1"/>
  </cols>
  <sheetData>
    <row r="1" spans="1:3" ht="18.75" x14ac:dyDescent="0.3">
      <c r="A1" s="4" t="s">
        <v>1</v>
      </c>
    </row>
    <row r="2" spans="1:3" ht="18.75" x14ac:dyDescent="0.3">
      <c r="A2" s="4" t="s">
        <v>51</v>
      </c>
    </row>
    <row r="3" spans="1:3" ht="18.75" x14ac:dyDescent="0.3">
      <c r="A3" s="4" t="s">
        <v>52</v>
      </c>
    </row>
    <row r="4" spans="1:3" x14ac:dyDescent="0.25">
      <c r="A4" t="s">
        <v>0</v>
      </c>
      <c r="B4">
        <v>31420</v>
      </c>
    </row>
    <row r="5" spans="1:3" x14ac:dyDescent="0.25">
      <c r="A5" s="30" t="s">
        <v>78</v>
      </c>
      <c r="B5" s="28"/>
      <c r="C5" s="30">
        <v>40000</v>
      </c>
    </row>
    <row r="6" spans="1:3" x14ac:dyDescent="0.25">
      <c r="A6" s="30" t="s">
        <v>10</v>
      </c>
      <c r="B6" s="30">
        <v>3600</v>
      </c>
      <c r="C6" s="30"/>
    </row>
    <row r="7" spans="1:3" x14ac:dyDescent="0.25">
      <c r="A7" s="30" t="s">
        <v>92</v>
      </c>
      <c r="B7" s="30"/>
      <c r="C7" s="30">
        <v>1000</v>
      </c>
    </row>
    <row r="8" spans="1:3" x14ac:dyDescent="0.25">
      <c r="A8" s="30" t="s">
        <v>156</v>
      </c>
      <c r="B8" s="30">
        <v>1500</v>
      </c>
      <c r="C8" s="30"/>
    </row>
    <row r="9" spans="1:3" x14ac:dyDescent="0.25">
      <c r="A9" s="30" t="s">
        <v>195</v>
      </c>
      <c r="B9" s="30"/>
      <c r="C9" s="30">
        <v>1497</v>
      </c>
    </row>
    <row r="10" spans="1:3" x14ac:dyDescent="0.25">
      <c r="A10" s="30" t="s">
        <v>39</v>
      </c>
      <c r="B10" s="30">
        <v>500</v>
      </c>
      <c r="C10" s="28"/>
    </row>
    <row r="11" spans="1:3" x14ac:dyDescent="0.25">
      <c r="A11" s="30" t="s">
        <v>105</v>
      </c>
      <c r="B11" s="30">
        <v>50000</v>
      </c>
      <c r="C11" s="30"/>
    </row>
    <row r="12" spans="1:3" x14ac:dyDescent="0.25">
      <c r="A12" s="30" t="s">
        <v>160</v>
      </c>
      <c r="B12" s="30"/>
      <c r="C12" s="30">
        <v>45000</v>
      </c>
    </row>
    <row r="13" spans="1:3" x14ac:dyDescent="0.25">
      <c r="A13" s="30" t="s">
        <v>177</v>
      </c>
      <c r="B13" s="30"/>
      <c r="C13" s="30">
        <v>325</v>
      </c>
    </row>
    <row r="14" spans="1:3" x14ac:dyDescent="0.25">
      <c r="A14" s="30" t="s">
        <v>169</v>
      </c>
      <c r="B14" s="30"/>
      <c r="C14" s="30">
        <v>10000</v>
      </c>
    </row>
    <row r="15" spans="1:3" x14ac:dyDescent="0.25">
      <c r="A15" s="30" t="s">
        <v>170</v>
      </c>
      <c r="B15" s="30">
        <v>2000</v>
      </c>
      <c r="C15" s="30"/>
    </row>
    <row r="16" spans="1:3" x14ac:dyDescent="0.25">
      <c r="A16" s="30" t="s">
        <v>180</v>
      </c>
      <c r="B16" s="30">
        <v>150</v>
      </c>
      <c r="C16" s="30"/>
    </row>
    <row r="17" spans="1:3" x14ac:dyDescent="0.25">
      <c r="A17" s="30" t="s">
        <v>179</v>
      </c>
      <c r="B17" s="30">
        <v>8800</v>
      </c>
      <c r="C17" s="30"/>
    </row>
    <row r="18" spans="1:3" x14ac:dyDescent="0.25">
      <c r="A18" s="30" t="s">
        <v>191</v>
      </c>
      <c r="B18" s="30">
        <v>5932</v>
      </c>
      <c r="C18" s="30"/>
    </row>
    <row r="19" spans="1:3" x14ac:dyDescent="0.25">
      <c r="A19" s="30" t="s">
        <v>191</v>
      </c>
      <c r="B19" s="30"/>
      <c r="C19" s="30">
        <v>6080</v>
      </c>
    </row>
    <row r="20" spans="1:3" x14ac:dyDescent="0.25">
      <c r="A20" s="30"/>
      <c r="B20" s="30"/>
      <c r="C20" s="30"/>
    </row>
    <row r="21" spans="1:3" ht="15.75" thickBot="1" x14ac:dyDescent="0.3">
      <c r="B21" s="29">
        <f>SUM(B4:B20)</f>
        <v>103902</v>
      </c>
      <c r="C21" s="29">
        <f>SUM(C4:C20)</f>
        <v>103902</v>
      </c>
    </row>
    <row r="22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Transactions</vt:lpstr>
      <vt:lpstr>Add Info</vt:lpstr>
      <vt:lpstr>Analyze</vt:lpstr>
      <vt:lpstr>Journalize</vt:lpstr>
      <vt:lpstr>Post GL students</vt:lpstr>
      <vt:lpstr>Summarize in TB</vt:lpstr>
      <vt:lpstr>Worksheet</vt:lpstr>
      <vt:lpstr>Adjust</vt:lpstr>
      <vt:lpstr>Adj TB</vt:lpstr>
      <vt:lpstr>Report</vt:lpstr>
      <vt:lpstr>Close</vt:lpstr>
      <vt:lpstr>Post Clse 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UKL</cp:lastModifiedBy>
  <dcterms:created xsi:type="dcterms:W3CDTF">2017-09-19T14:24:31Z</dcterms:created>
  <dcterms:modified xsi:type="dcterms:W3CDTF">2020-06-25T16:31:59Z</dcterms:modified>
</cp:coreProperties>
</file>